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PK" sheetId="5" state="visible" r:id="rId6"/>
    <sheet name="Bilješke" sheetId="6" state="visible" r:id="rId7"/>
  </sheets>
  <definedNames>
    <definedName function="false" hidden="false" localSheetId="1" name="_xlnm.Print_Area" vbProcedure="false">Bilanca!$A$1:$I$132</definedName>
    <definedName function="false" hidden="false" localSheetId="3" name="_xlnm.Print_Area" vbProcedure="false">NT_I!$A$1:$I$59</definedName>
    <definedName function="false" hidden="false" localSheetId="4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<sst xmlns="http://schemas.openxmlformats.org/spreadsheetml/2006/main" count="462" uniqueCount="409">
  <si>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</si>
  <si>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</si>
  <si>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</si>
  <si>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</si>
  <si>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</si>
  <si>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</si>
  <si>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</si>
  <si>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</si>
  <si>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</si>
  <si>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</si>
  <si>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</si>
  <si>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</si>
  <si>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</si>
  <si>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</si>
  <si>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</si>
  <si>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</si>
  <si>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</si>
  <si>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</si>
  <si>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</si>
  <si>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</si>
  <si>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</si>
  <si>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</si>
  <si>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</si>
  <si>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</si>
  <si>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</si>
  <si>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</si>
  <si>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</si>
  <si>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</si>
  <si>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</si>
  <si>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</si>
  <si>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KD</t>
  </si>
  <si>
    <t xml:space="preserve">          (KN-nije konsolidirano/KD-konsolidirano)</t>
  </si>
  <si>
    <t xml:space="preserve">KN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</si>
  <si>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</si>
  <si>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</si>
  <si>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</si>
  <si>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</si>
  <si>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</si>
  <si>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</si>
  <si>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</si>
  <si>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PRAONICA PLAT D.O.O.</t>
  </si>
  <si>
    <t xml:space="preserve">ZVEKOVICA,PUT PRIDVORJA 74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</si>
  <si>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</si>
  <si>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</si>
  <si>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</si>
  <si>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</si>
  <si>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</si>
  <si>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</si>
  <si>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</si>
  <si>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</si>
  <si>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</si>
  <si>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023205563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</si>
  <si>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</si>
  <si>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</si>
  <si>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</si>
  <si>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</si>
  <si>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</si>
  <si>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30.09.2019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</si>
  <si>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</si>
  <si>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</si>
  <si>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</si>
  <si>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</si>
  <si>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</si>
  <si>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</si>
  <si>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</si>
  <si>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</si>
  <si>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</si>
  <si>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</si>
  <si>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</si>
  <si>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</si>
  <si>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</si>
  <si>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</si>
  <si>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</si>
  <si>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</si>
  <si>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</si>
  <si>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</si>
  <si>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</si>
  <si>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</si>
  <si>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</si>
  <si>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</si>
  <si>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</si>
  <si>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</si>
  <si>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</si>
  <si>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</si>
  <si>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</si>
  <si>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</si>
  <si>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</si>
  <si>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</si>
  <si>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</si>
  <si>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</si>
  <si>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</si>
  <si>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</si>
  <si>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</si>
  <si>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</si>
  <si>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</si>
  <si>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</si>
  <si>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</si>
  <si>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</si>
  <si>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</si>
  <si>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</si>
  <si>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</si>
  <si>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</si>
  <si>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</si>
  <si>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</si>
  <si>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</si>
  <si>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</si>
  <si>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</si>
  <si>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</si>
  <si>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</si>
  <si>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</si>
  <si>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</si>
  <si>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</si>
  <si>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</si>
  <si>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</si>
  <si>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</si>
  <si>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</si>
  <si>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</si>
  <si>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</si>
  <si>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</si>
  <si>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</si>
  <si>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</si>
  <si>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</si>
  <si>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</si>
  <si>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</si>
  <si>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</si>
  <si>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</si>
  <si>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</si>
  <si>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</si>
  <si>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</si>
  <si>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</si>
  <si>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</si>
  <si>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</si>
  <si>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</si>
  <si>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</si>
  <si>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</si>
  <si>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</si>
  <si>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</si>
  <si>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</si>
  <si>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</si>
  <si>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</si>
  <si>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</si>
  <si>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</si>
  <si>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</si>
  <si>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</si>
  <si>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</si>
  <si>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</si>
  <si>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</si>
  <si>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</si>
  <si>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</si>
  <si>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</si>
  <si>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</si>
  <si>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</si>
  <si>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</si>
  <si>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</si>
  <si>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</si>
  <si>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</si>
  <si>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</si>
  <si>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</si>
  <si>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</si>
  <si>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</si>
  <si>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</si>
  <si>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</si>
  <si>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</si>
  <si>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</si>
  <si>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</si>
  <si>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</si>
  <si>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</si>
  <si>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</si>
  <si>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</si>
  <si>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</si>
  <si>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</si>
  <si>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</si>
  <si>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</si>
  <si>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</si>
  <si>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30.09.2019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</si>
  <si>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</si>
  <si>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</si>
  <si>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</si>
  <si>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</si>
  <si>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</si>
  <si>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</si>
  <si>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</si>
  <si>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</si>
  <si>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</si>
  <si>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</si>
  <si>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</si>
  <si>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</si>
  <si>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</si>
  <si>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</si>
  <si>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</si>
  <si>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</si>
  <si>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</si>
  <si>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</si>
  <si>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</si>
  <si>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</si>
  <si>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</si>
  <si>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</si>
  <si>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</si>
  <si>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</si>
  <si>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</si>
  <si>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</si>
  <si>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</si>
  <si>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</si>
  <si>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</si>
  <si>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</si>
  <si>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</si>
  <si>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</si>
  <si>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</si>
  <si>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</si>
  <si>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</si>
  <si>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</si>
  <si>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</si>
  <si>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</si>
  <si>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</si>
  <si>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</si>
  <si>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</si>
  <si>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</si>
  <si>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</si>
  <si>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</si>
  <si>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</si>
  <si>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</si>
  <si>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</si>
  <si>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</si>
  <si>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</si>
  <si>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</si>
  <si>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</si>
  <si>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</si>
  <si>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</si>
  <si>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</si>
  <si>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</si>
  <si>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</si>
  <si>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</si>
  <si>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</si>
  <si>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</si>
  <si>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</si>
  <si>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</si>
  <si>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</si>
  <si>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</si>
  <si>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</si>
  <si>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</si>
  <si>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</si>
  <si>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</si>
  <si>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</si>
  <si>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</si>
  <si>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</si>
  <si>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</si>
  <si>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</si>
  <si>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</si>
  <si>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</si>
  <si>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</si>
  <si>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</si>
  <si>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</si>
  <si>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</si>
  <si>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</si>
  <si>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</si>
  <si>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</si>
  <si>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</si>
  <si>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</si>
  <si>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</si>
  <si>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</si>
  <si>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</si>
  <si>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</si>
  <si>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</si>
  <si>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</si>
  <si>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</si>
  <si>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</si>
  <si>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</si>
  <si>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</si>
  <si>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</si>
  <si>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</si>
  <si>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</si>
  <si>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</si>
  <si>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</si>
  <si>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</si>
  <si>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</si>
  <si>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</si>
  <si>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</si>
  <si>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</si>
  <si>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</si>
  <si>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01.01.2019. do 30.06.2019.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</si>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</sst>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false" showOutlineSymbols="true" defaultGridColor="true" view="normal" topLeftCell="A1" colorId="64" zoomScale="105" zoomScaleNormal="105" zoomScalePageLayoutView="100" workbookViewId="0">
      <selection pane="topLeft" activeCell="E29" activeCellId="0" sqref="E29"/>
    </sheetView>
  </sheetViews>
  <sheetFormatPr defaultRowHeight="12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43738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3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2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583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32</v>
      </c>
      <c r="J31" s="55" t="s">
        <v>30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2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2.8" hidden="false" customHeight="false" outlineLevel="0" collapsed="false">
      <c r="A37" s="58" t="s">
        <v>40</v>
      </c>
      <c r="B37" s="58"/>
      <c r="C37" s="58"/>
      <c r="D37" s="58"/>
      <c r="E37" s="59" t="s">
        <v>41</v>
      </c>
      <c r="F37" s="59"/>
      <c r="G37" s="59"/>
      <c r="H37" s="59"/>
      <c r="I37" s="59"/>
      <c r="J37" s="60" t="n">
        <v>3706249</v>
      </c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2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2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2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2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2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42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43</v>
      </c>
    </row>
    <row r="50" customFormat="false" ht="14.4" hidden="false" customHeight="true" outlineLevel="0" collapsed="false">
      <c r="A50" s="40" t="s">
        <v>44</v>
      </c>
      <c r="B50" s="40"/>
      <c r="C50" s="30"/>
      <c r="D50" s="30"/>
      <c r="E50" s="65" t="s">
        <v>45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46</v>
      </c>
      <c r="H51" s="66"/>
      <c r="I51" s="66"/>
      <c r="J51" s="20"/>
    </row>
    <row r="52" customFormat="false" ht="13.95" hidden="false" customHeight="true" outlineLevel="0" collapsed="false">
      <c r="A52" s="40" t="s">
        <v>47</v>
      </c>
      <c r="B52" s="40"/>
      <c r="C52" s="44" t="s">
        <v>48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49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50</v>
      </c>
      <c r="B54" s="40"/>
      <c r="C54" s="67" t="s">
        <v>51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52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53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54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55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2" activeCellId="0" sqref="A2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59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61</v>
      </c>
      <c r="H5" s="80" t="s">
        <v>62</v>
      </c>
      <c r="I5" s="80" t="s">
        <v>63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64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65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474551114</v>
      </c>
      <c r="I9" s="88" t="n">
        <f aca="false">I10+I17+I27+I38+I43</f>
        <v>455191439</v>
      </c>
    </row>
    <row r="10" customFormat="false" ht="12.75" hidden="false" customHeight="true" outlineLevel="0" collapsed="false">
      <c r="A10" s="89" t="s">
        <v>66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724686</v>
      </c>
      <c r="I10" s="88" t="n">
        <f aca="false">I11+I12+I13+I14+I15+I16</f>
        <v>724686</v>
      </c>
    </row>
    <row r="11" customFormat="false" ht="12.75" hidden="false" customHeight="true" outlineLevel="0" collapsed="false">
      <c r="A11" s="90" t="s">
        <v>67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68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69</v>
      </c>
      <c r="B13" s="90"/>
      <c r="C13" s="90"/>
      <c r="D13" s="90"/>
      <c r="E13" s="90"/>
      <c r="F13" s="90"/>
      <c r="G13" s="84" t="n">
        <v>6</v>
      </c>
      <c r="H13" s="85" t="n">
        <v>724686</v>
      </c>
      <c r="I13" s="85" t="n">
        <v>724686</v>
      </c>
    </row>
    <row r="14" customFormat="false" ht="12.75" hidden="false" customHeight="true" outlineLevel="0" collapsed="false">
      <c r="A14" s="90" t="s">
        <v>70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71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72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73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392713028</v>
      </c>
      <c r="I17" s="88" t="n">
        <f aca="false">I18+I19+I20+I21+I22+I23+I24+I25+I26</f>
        <v>373359311</v>
      </c>
    </row>
    <row r="18" customFormat="false" ht="12.75" hidden="false" customHeight="true" outlineLevel="0" collapsed="false">
      <c r="A18" s="90" t="s">
        <v>74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51643106</v>
      </c>
    </row>
    <row r="19" customFormat="false" ht="12.75" hidden="false" customHeight="true" outlineLevel="0" collapsed="false">
      <c r="A19" s="90" t="s">
        <v>75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252131680</v>
      </c>
    </row>
    <row r="20" customFormat="false" ht="12.75" hidden="false" customHeight="true" outlineLevel="0" collapsed="false">
      <c r="A20" s="90" t="s">
        <v>76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77</v>
      </c>
      <c r="B21" s="90"/>
      <c r="C21" s="90"/>
      <c r="D21" s="90"/>
      <c r="E21" s="90"/>
      <c r="F21" s="90"/>
      <c r="G21" s="84" t="n">
        <v>14</v>
      </c>
      <c r="H21" s="85" t="n">
        <v>21236140</v>
      </c>
      <c r="I21" s="85" t="n">
        <v>16214706</v>
      </c>
    </row>
    <row r="22" customFormat="false" ht="12.75" hidden="false" customHeight="true" outlineLevel="0" collapsed="false">
      <c r="A22" s="90" t="s">
        <v>78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79</v>
      </c>
      <c r="B23" s="90"/>
      <c r="C23" s="90"/>
      <c r="D23" s="90"/>
      <c r="E23" s="90"/>
      <c r="F23" s="90"/>
      <c r="G23" s="84" t="n">
        <v>16</v>
      </c>
      <c r="H23" s="85" t="n">
        <v>2668838</v>
      </c>
      <c r="I23" s="85" t="n">
        <v>8825513</v>
      </c>
    </row>
    <row r="24" customFormat="false" ht="12.75" hidden="false" customHeight="true" outlineLevel="0" collapsed="false">
      <c r="A24" s="90" t="s">
        <v>80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36156872</v>
      </c>
    </row>
    <row r="25" customFormat="false" ht="12.75" hidden="false" customHeight="true" outlineLevel="0" collapsed="false">
      <c r="A25" s="90" t="s">
        <v>81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82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8218507</v>
      </c>
    </row>
    <row r="27" customFormat="false" ht="12.75" hidden="false" customHeight="true" outlineLevel="0" collapsed="false">
      <c r="A27" s="89" t="s">
        <v>83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80520215</v>
      </c>
      <c r="I27" s="88" t="n">
        <f aca="false">SUM(I28:I37)</f>
        <v>80514257</v>
      </c>
    </row>
    <row r="28" customFormat="false" ht="12.75" hidden="false" customHeight="true" outlineLevel="0" collapsed="false">
      <c r="A28" s="90" t="s">
        <v>84</v>
      </c>
      <c r="B28" s="90"/>
      <c r="C28" s="90"/>
      <c r="D28" s="90"/>
      <c r="E28" s="90"/>
      <c r="F28" s="90"/>
      <c r="G28" s="84" t="n">
        <v>21</v>
      </c>
      <c r="H28" s="85"/>
      <c r="I28" s="85"/>
    </row>
    <row r="29" customFormat="false" ht="12.75" hidden="false" customHeight="true" outlineLevel="0" collapsed="false">
      <c r="A29" s="90" t="s">
        <v>85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86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87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88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89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90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3017057</v>
      </c>
    </row>
    <row r="35" customFormat="false" ht="12.75" hidden="false" customHeight="true" outlineLevel="0" collapsed="false">
      <c r="A35" s="90" t="s">
        <v>91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77497200</v>
      </c>
    </row>
    <row r="36" customFormat="false" ht="12.75" hidden="false" customHeight="true" outlineLevel="0" collapsed="false">
      <c r="A36" s="90" t="s">
        <v>92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93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94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95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96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97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98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99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593185</v>
      </c>
    </row>
    <row r="44" customFormat="false" ht="12.75" hidden="false" customHeight="true" outlineLevel="0" collapsed="false">
      <c r="A44" s="86" t="s">
        <v>100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164711717</v>
      </c>
      <c r="I44" s="88" t="n">
        <f aca="false">I45+I53+I60+I70</f>
        <v>299114035</v>
      </c>
    </row>
    <row r="45" customFormat="false" ht="12.75" hidden="false" customHeight="true" outlineLevel="0" collapsed="false">
      <c r="A45" s="89" t="s">
        <v>101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2905287</v>
      </c>
      <c r="I45" s="88" t="n">
        <f aca="false">SUM(I46:I52)</f>
        <v>3304047</v>
      </c>
    </row>
    <row r="46" customFormat="false" ht="12.75" hidden="false" customHeight="true" outlineLevel="0" collapsed="false">
      <c r="A46" s="90" t="s">
        <v>102</v>
      </c>
      <c r="B46" s="90"/>
      <c r="C46" s="90"/>
      <c r="D46" s="90"/>
      <c r="E46" s="90"/>
      <c r="F46" s="90"/>
      <c r="G46" s="84" t="n">
        <v>39</v>
      </c>
      <c r="H46" s="85" t="n">
        <v>1948811</v>
      </c>
      <c r="I46" s="85" t="n">
        <v>2460941</v>
      </c>
    </row>
    <row r="47" customFormat="false" ht="12.75" hidden="false" customHeight="true" outlineLevel="0" collapsed="false">
      <c r="A47" s="90" t="s">
        <v>103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104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105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106</v>
      </c>
      <c r="B50" s="90"/>
      <c r="C50" s="90"/>
      <c r="D50" s="90"/>
      <c r="E50" s="90"/>
      <c r="F50" s="90"/>
      <c r="G50" s="84" t="n">
        <v>43</v>
      </c>
      <c r="H50" s="85" t="n">
        <v>956476</v>
      </c>
      <c r="I50" s="85" t="n">
        <v>843106</v>
      </c>
    </row>
    <row r="51" customFormat="false" ht="12.75" hidden="false" customHeight="true" outlineLevel="0" collapsed="false">
      <c r="A51" s="90" t="s">
        <v>107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108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109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14183390</v>
      </c>
      <c r="I53" s="88" t="n">
        <f aca="false">SUM(I54:I59)</f>
        <v>35273070</v>
      </c>
    </row>
    <row r="54" customFormat="false" ht="12.75" hidden="false" customHeight="true" outlineLevel="0" collapsed="false">
      <c r="A54" s="90" t="s">
        <v>110</v>
      </c>
      <c r="B54" s="90"/>
      <c r="C54" s="90"/>
      <c r="D54" s="90"/>
      <c r="E54" s="90"/>
      <c r="F54" s="90"/>
      <c r="G54" s="84" t="n">
        <v>47</v>
      </c>
      <c r="H54" s="85"/>
      <c r="I54" s="85"/>
    </row>
    <row r="55" customFormat="false" ht="12.75" hidden="false" customHeight="true" outlineLevel="0" collapsed="false">
      <c r="A55" s="90" t="s">
        <v>111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112</v>
      </c>
      <c r="B56" s="90"/>
      <c r="C56" s="90"/>
      <c r="D56" s="90"/>
      <c r="E56" s="90"/>
      <c r="F56" s="90"/>
      <c r="G56" s="84" t="n">
        <v>49</v>
      </c>
      <c r="H56" s="85" t="n">
        <v>13840793</v>
      </c>
      <c r="I56" s="85" t="n">
        <v>34930206</v>
      </c>
    </row>
    <row r="57" customFormat="false" ht="12.75" hidden="false" customHeight="true" outlineLevel="0" collapsed="false">
      <c r="A57" s="90" t="s">
        <v>113</v>
      </c>
      <c r="B57" s="90"/>
      <c r="C57" s="90"/>
      <c r="D57" s="90"/>
      <c r="E57" s="90"/>
      <c r="F57" s="90"/>
      <c r="G57" s="84" t="n">
        <v>50</v>
      </c>
      <c r="H57" s="85" t="n">
        <v>105358</v>
      </c>
      <c r="I57" s="85" t="n">
        <v>162136</v>
      </c>
    </row>
    <row r="58" customFormat="false" ht="12.75" hidden="false" customHeight="true" outlineLevel="0" collapsed="false">
      <c r="A58" s="90" t="s">
        <v>114</v>
      </c>
      <c r="B58" s="90"/>
      <c r="C58" s="90"/>
      <c r="D58" s="90"/>
      <c r="E58" s="90"/>
      <c r="F58" s="90"/>
      <c r="G58" s="84" t="n">
        <v>51</v>
      </c>
      <c r="H58" s="85" t="n">
        <v>237239</v>
      </c>
      <c r="I58" s="85" t="n">
        <v>180728</v>
      </c>
    </row>
    <row r="59" customFormat="false" ht="12.75" hidden="false" customHeight="true" outlineLevel="0" collapsed="false">
      <c r="A59" s="90" t="s">
        <v>115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116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88563519</v>
      </c>
      <c r="I60" s="88" t="n">
        <f aca="false">SUM(I61:I69)</f>
        <v>120201997</v>
      </c>
    </row>
    <row r="61" customFormat="false" ht="12.75" hidden="false" customHeight="true" outlineLevel="0" collapsed="false">
      <c r="A61" s="90" t="s">
        <v>84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85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86</v>
      </c>
      <c r="B63" s="90"/>
      <c r="C63" s="90"/>
      <c r="D63" s="90"/>
      <c r="E63" s="90"/>
      <c r="F63" s="90"/>
      <c r="G63" s="84" t="n">
        <v>56</v>
      </c>
      <c r="H63" s="85"/>
      <c r="I63" s="85"/>
    </row>
    <row r="64" customFormat="false" ht="25.95" hidden="false" customHeight="true" outlineLevel="0" collapsed="false">
      <c r="A64" s="90" t="s">
        <v>117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88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89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90</v>
      </c>
      <c r="B67" s="90"/>
      <c r="C67" s="90"/>
      <c r="D67" s="90"/>
      <c r="E67" s="90"/>
      <c r="F67" s="90"/>
      <c r="G67" s="84" t="n">
        <v>60</v>
      </c>
      <c r="H67" s="85" t="n">
        <v>88241790</v>
      </c>
      <c r="I67" s="85" t="n">
        <v>119902086</v>
      </c>
    </row>
    <row r="68" customFormat="false" ht="12.75" hidden="false" customHeight="true" outlineLevel="0" collapsed="false">
      <c r="A68" s="90" t="s">
        <v>91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299911</v>
      </c>
    </row>
    <row r="69" customFormat="false" ht="12.75" hidden="false" customHeight="true" outlineLevel="0" collapsed="false">
      <c r="A69" s="90" t="s">
        <v>118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119</v>
      </c>
      <c r="B70" s="90"/>
      <c r="C70" s="90"/>
      <c r="D70" s="90"/>
      <c r="E70" s="90"/>
      <c r="F70" s="90"/>
      <c r="G70" s="84" t="n">
        <v>63</v>
      </c>
      <c r="H70" s="85" t="n">
        <v>59059521</v>
      </c>
      <c r="I70" s="85" t="n">
        <v>140334921</v>
      </c>
    </row>
    <row r="71" customFormat="false" ht="12.75" hidden="false" customHeight="true" outlineLevel="0" collapsed="false">
      <c r="A71" s="83" t="s">
        <v>120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9132900</v>
      </c>
    </row>
    <row r="72" customFormat="false" ht="12.75" hidden="false" customHeight="true" outlineLevel="0" collapsed="false">
      <c r="A72" s="86" t="s">
        <v>121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639524205</v>
      </c>
      <c r="I72" s="88" t="n">
        <f aca="false">I8+I9+I44+I71</f>
        <v>763438374</v>
      </c>
    </row>
    <row r="73" customFormat="false" ht="12.75" hidden="false" customHeight="true" outlineLevel="0" collapsed="false">
      <c r="A73" s="83" t="s">
        <v>122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/>
    </row>
    <row r="74" customFormat="false" ht="13.2" hidden="false" customHeight="true" outlineLevel="0" collapsed="false">
      <c r="A74" s="91" t="s">
        <v>123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124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439116847</v>
      </c>
      <c r="I75" s="88" t="n">
        <f aca="false">I76+I77+I78+I84+I85+I89+I92+I95</f>
        <v>522172953</v>
      </c>
    </row>
    <row r="76" customFormat="false" ht="12.75" hidden="false" customHeight="true" outlineLevel="0" collapsed="false">
      <c r="A76" s="90" t="s">
        <v>125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126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127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128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129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130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131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132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133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 t="n">
        <v>-2702289</v>
      </c>
    </row>
    <row r="85" customFormat="false" ht="12.75" hidden="false" customHeight="true" outlineLevel="0" collapsed="false">
      <c r="A85" s="89" t="s">
        <v>134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0</v>
      </c>
    </row>
    <row r="86" customFormat="false" ht="12.75" hidden="false" customHeight="true" outlineLevel="0" collapsed="false">
      <c r="A86" s="90" t="s">
        <v>135</v>
      </c>
      <c r="B86" s="90"/>
      <c r="C86" s="90"/>
      <c r="D86" s="90"/>
      <c r="E86" s="90"/>
      <c r="F86" s="90"/>
      <c r="G86" s="84" t="n">
        <v>78</v>
      </c>
      <c r="H86" s="85"/>
      <c r="I86" s="85"/>
    </row>
    <row r="87" customFormat="false" ht="12.75" hidden="false" customHeight="true" outlineLevel="0" collapsed="false">
      <c r="A87" s="90" t="s">
        <v>136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137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138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120991360</v>
      </c>
      <c r="I89" s="88" t="n">
        <f aca="false">I90-I91</f>
        <v>153981413</v>
      </c>
    </row>
    <row r="90" customFormat="false" ht="12.75" hidden="false" customHeight="true" outlineLevel="0" collapsed="false">
      <c r="A90" s="90" t="s">
        <v>139</v>
      </c>
      <c r="B90" s="90"/>
      <c r="C90" s="90"/>
      <c r="D90" s="90"/>
      <c r="E90" s="90"/>
      <c r="F90" s="90"/>
      <c r="G90" s="84" t="n">
        <v>82</v>
      </c>
      <c r="H90" s="85" t="n">
        <v>120991360</v>
      </c>
      <c r="I90" s="85" t="n">
        <v>153981413</v>
      </c>
    </row>
    <row r="91" customFormat="false" ht="12.75" hidden="false" customHeight="true" outlineLevel="0" collapsed="false">
      <c r="A91" s="90" t="s">
        <v>140</v>
      </c>
      <c r="B91" s="90"/>
      <c r="C91" s="90"/>
      <c r="D91" s="90"/>
      <c r="E91" s="90"/>
      <c r="F91" s="90"/>
      <c r="G91" s="84" t="n">
        <v>83</v>
      </c>
      <c r="H91" s="85"/>
      <c r="I91" s="85" t="n">
        <v>0</v>
      </c>
    </row>
    <row r="92" customFormat="false" ht="12.75" hidden="false" customHeight="true" outlineLevel="0" collapsed="false">
      <c r="A92" s="89" t="s">
        <v>141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64258277</v>
      </c>
      <c r="I92" s="88" t="n">
        <f aca="false">I93-I94</f>
        <v>114324330</v>
      </c>
    </row>
    <row r="93" customFormat="false" ht="12.75" hidden="false" customHeight="true" outlineLevel="0" collapsed="false">
      <c r="A93" s="90" t="s">
        <v>142</v>
      </c>
      <c r="B93" s="90"/>
      <c r="C93" s="90"/>
      <c r="D93" s="90"/>
      <c r="E93" s="90"/>
      <c r="F93" s="90"/>
      <c r="G93" s="84" t="n">
        <v>85</v>
      </c>
      <c r="H93" s="85" t="n">
        <v>64258277</v>
      </c>
      <c r="I93" s="85" t="n">
        <v>114324330</v>
      </c>
    </row>
    <row r="94" customFormat="false" ht="12.75" hidden="false" customHeight="true" outlineLevel="0" collapsed="false">
      <c r="A94" s="90" t="s">
        <v>143</v>
      </c>
      <c r="B94" s="90"/>
      <c r="C94" s="90"/>
      <c r="D94" s="90"/>
      <c r="E94" s="90"/>
      <c r="F94" s="90"/>
      <c r="G94" s="84" t="n">
        <v>86</v>
      </c>
      <c r="H94" s="85"/>
      <c r="I94" s="85"/>
    </row>
    <row r="95" customFormat="false" ht="12.75" hidden="false" customHeight="true" outlineLevel="0" collapsed="false">
      <c r="A95" s="90" t="s">
        <v>144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145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146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147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148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149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150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151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152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194007005</v>
      </c>
    </row>
    <row r="104" customFormat="false" ht="12.75" hidden="false" customHeight="true" outlineLevel="0" collapsed="false">
      <c r="A104" s="90" t="s">
        <v>153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154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155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156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157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158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194007005</v>
      </c>
    </row>
    <row r="110" customFormat="false" ht="12.75" hidden="false" customHeight="true" outlineLevel="0" collapsed="false">
      <c r="A110" s="90" t="s">
        <v>159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160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161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162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163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164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21228215</v>
      </c>
      <c r="I115" s="88" t="n">
        <f aca="false">SUM(I116:I129)</f>
        <v>46342821</v>
      </c>
    </row>
    <row r="116" customFormat="false" ht="12.75" hidden="false" customHeight="true" outlineLevel="0" collapsed="false">
      <c r="A116" s="90" t="s">
        <v>153</v>
      </c>
      <c r="B116" s="90"/>
      <c r="C116" s="90"/>
      <c r="D116" s="90"/>
      <c r="E116" s="90"/>
      <c r="F116" s="90"/>
      <c r="G116" s="84" t="n">
        <v>108</v>
      </c>
      <c r="H116" s="85"/>
      <c r="I116" s="85"/>
    </row>
    <row r="117" customFormat="false" ht="22.2" hidden="false" customHeight="true" outlineLevel="0" collapsed="false">
      <c r="A117" s="90" t="s">
        <v>154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155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156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157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158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2862327</v>
      </c>
    </row>
    <row r="122" customFormat="false" ht="12.75" hidden="false" customHeight="true" outlineLevel="0" collapsed="false">
      <c r="A122" s="90" t="s">
        <v>159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978961</v>
      </c>
    </row>
    <row r="123" customFormat="false" ht="12.75" hidden="false" customHeight="true" outlineLevel="0" collapsed="false">
      <c r="A123" s="90" t="s">
        <v>160</v>
      </c>
      <c r="B123" s="90"/>
      <c r="C123" s="90"/>
      <c r="D123" s="90"/>
      <c r="E123" s="90"/>
      <c r="F123" s="90"/>
      <c r="G123" s="84" t="n">
        <v>115</v>
      </c>
      <c r="H123" s="85" t="n">
        <v>9202634</v>
      </c>
      <c r="I123" s="85" t="n">
        <v>28917563</v>
      </c>
    </row>
    <row r="124" customFormat="false" ht="13.2" hidden="false" customHeight="true" outlineLevel="0" collapsed="false">
      <c r="A124" s="90" t="s">
        <v>161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165</v>
      </c>
      <c r="B125" s="90"/>
      <c r="C125" s="90"/>
      <c r="D125" s="90"/>
      <c r="E125" s="90"/>
      <c r="F125" s="90"/>
      <c r="G125" s="84" t="n">
        <v>117</v>
      </c>
      <c r="H125" s="85" t="n">
        <v>2384535</v>
      </c>
      <c r="I125" s="85" t="n">
        <v>4823265</v>
      </c>
    </row>
    <row r="126" customFormat="false" ht="13.2" hidden="false" customHeight="true" outlineLevel="0" collapsed="false">
      <c r="A126" s="90" t="s">
        <v>166</v>
      </c>
      <c r="B126" s="90"/>
      <c r="C126" s="90"/>
      <c r="D126" s="90"/>
      <c r="E126" s="90"/>
      <c r="F126" s="90"/>
      <c r="G126" s="84" t="n">
        <v>118</v>
      </c>
      <c r="H126" s="85" t="n">
        <v>2316657</v>
      </c>
      <c r="I126" s="85" t="n">
        <v>8100411</v>
      </c>
    </row>
    <row r="127" customFormat="false" ht="13.2" hidden="false" customHeight="true" outlineLevel="0" collapsed="false">
      <c r="A127" s="90" t="s">
        <v>167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168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169</v>
      </c>
      <c r="B129" s="90"/>
      <c r="C129" s="90"/>
      <c r="D129" s="90"/>
      <c r="E129" s="90"/>
      <c r="F129" s="90"/>
      <c r="G129" s="84" t="n">
        <v>121</v>
      </c>
      <c r="H129" s="85" t="n">
        <v>409931</v>
      </c>
      <c r="I129" s="85" t="n">
        <v>460294</v>
      </c>
    </row>
    <row r="130" customFormat="false" ht="22.2" hidden="false" customHeight="true" outlineLevel="0" collapsed="false">
      <c r="A130" s="83" t="s">
        <v>170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915595</v>
      </c>
    </row>
    <row r="131" customFormat="false" ht="13.2" hidden="false" customHeight="true" outlineLevel="0" collapsed="false">
      <c r="A131" s="86" t="s">
        <v>171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639524205</v>
      </c>
      <c r="I131" s="88" t="n">
        <f aca="false">I75+I96+I103+I115+I130</f>
        <v>763438374</v>
      </c>
    </row>
    <row r="132" customFormat="false" ht="13.2" hidden="false" customHeight="true" outlineLevel="0" collapsed="false">
      <c r="A132" s="83" t="s">
        <v>172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3169217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K21" activeCellId="0" sqref="K21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5" t="s">
        <v>173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175</v>
      </c>
      <c r="H5" s="80" t="s">
        <v>176</v>
      </c>
      <c r="I5" s="80"/>
      <c r="J5" s="80" t="s">
        <v>177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178</v>
      </c>
      <c r="I6" s="80" t="s">
        <v>179</v>
      </c>
      <c r="J6" s="80" t="s">
        <v>178</v>
      </c>
      <c r="K6" s="80" t="s">
        <v>179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180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262901693</v>
      </c>
      <c r="I8" s="101" t="n">
        <f aca="false">SUM(I9:I13)</f>
        <v>186897572</v>
      </c>
      <c r="J8" s="101" t="n">
        <f aca="false">SUM(J9:J13)</f>
        <v>289248342</v>
      </c>
      <c r="K8" s="101" t="n">
        <f aca="false">SUM(K9:K13)</f>
        <v>208387408</v>
      </c>
    </row>
    <row r="9" customFormat="false" ht="13.2" hidden="false" customHeight="true" outlineLevel="0" collapsed="false">
      <c r="A9" s="90" t="s">
        <v>181</v>
      </c>
      <c r="B9" s="90"/>
      <c r="C9" s="90"/>
      <c r="D9" s="90"/>
      <c r="E9" s="90"/>
      <c r="F9" s="90"/>
      <c r="G9" s="84" t="n">
        <v>126</v>
      </c>
      <c r="H9" s="85"/>
      <c r="I9" s="85"/>
      <c r="J9" s="85"/>
      <c r="K9" s="85"/>
    </row>
    <row r="10" customFormat="false" ht="12.8" hidden="false" customHeight="true" outlineLevel="0" collapsed="false">
      <c r="A10" s="90" t="s">
        <v>182</v>
      </c>
      <c r="B10" s="90"/>
      <c r="C10" s="90"/>
      <c r="D10" s="90"/>
      <c r="E10" s="90"/>
      <c r="F10" s="90"/>
      <c r="G10" s="84" t="n">
        <v>127</v>
      </c>
      <c r="H10" s="85" t="n">
        <v>261157566</v>
      </c>
      <c r="I10" s="85" t="n">
        <v>186228810</v>
      </c>
      <c r="J10" s="85" t="n">
        <v>276121308</v>
      </c>
      <c r="K10" s="85" t="n">
        <v>196722435</v>
      </c>
    </row>
    <row r="11" customFormat="false" ht="13.2" hidden="false" customHeight="true" outlineLevel="0" collapsed="false">
      <c r="A11" s="90" t="s">
        <v>183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184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185</v>
      </c>
      <c r="B13" s="90"/>
      <c r="C13" s="90"/>
      <c r="D13" s="90"/>
      <c r="E13" s="90"/>
      <c r="F13" s="90"/>
      <c r="G13" s="84" t="n">
        <v>130</v>
      </c>
      <c r="H13" s="85" t="n">
        <v>1744127</v>
      </c>
      <c r="I13" s="85" t="n">
        <v>668762</v>
      </c>
      <c r="J13" s="85" t="n">
        <v>13127034</v>
      </c>
      <c r="K13" s="85" t="n">
        <v>11664973</v>
      </c>
    </row>
    <row r="14" customFormat="false" ht="13.2" hidden="false" customHeight="true" outlineLevel="0" collapsed="false">
      <c r="A14" s="99" t="s">
        <v>186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158573509</v>
      </c>
      <c r="I14" s="101" t="n">
        <f aca="false">I15+I16+I20+I24+I25+I26+I29+I36</f>
        <v>69077730</v>
      </c>
      <c r="J14" s="101" t="n">
        <f aca="false">J15+J16+J20+J24+J25+J26+J29+J36</f>
        <v>180304976</v>
      </c>
      <c r="K14" s="101" t="n">
        <f aca="false">K15+K16+K20+K24+K25+K26+K29+K36</f>
        <v>75855627</v>
      </c>
    </row>
    <row r="15" customFormat="false" ht="13.2" hidden="false" customHeight="true" outlineLevel="0" collapsed="false">
      <c r="A15" s="90" t="s">
        <v>187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188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62080777</v>
      </c>
      <c r="I16" s="101" t="n">
        <f aca="false">SUM(I17:I19)</f>
        <v>27248864</v>
      </c>
      <c r="J16" s="101" t="n">
        <f aca="false">SUM(J17:J19)</f>
        <v>62011418</v>
      </c>
      <c r="K16" s="101" t="n">
        <f aca="false">SUM(K17:K19)</f>
        <v>25674144</v>
      </c>
    </row>
    <row r="17" customFormat="false" ht="13.2" hidden="false" customHeight="true" outlineLevel="0" collapsed="false">
      <c r="A17" s="103" t="s">
        <v>189</v>
      </c>
      <c r="B17" s="103"/>
      <c r="C17" s="103"/>
      <c r="D17" s="103"/>
      <c r="E17" s="103"/>
      <c r="F17" s="103"/>
      <c r="G17" s="84" t="n">
        <v>134</v>
      </c>
      <c r="H17" s="85" t="n">
        <v>45448044</v>
      </c>
      <c r="I17" s="85" t="n">
        <v>18298271</v>
      </c>
      <c r="J17" s="85" t="n">
        <v>37626192</v>
      </c>
      <c r="K17" s="85" t="n">
        <v>17981865</v>
      </c>
    </row>
    <row r="18" customFormat="false" ht="13.2" hidden="false" customHeight="true" outlineLevel="0" collapsed="false">
      <c r="A18" s="103" t="s">
        <v>190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191</v>
      </c>
      <c r="B19" s="103"/>
      <c r="C19" s="103"/>
      <c r="D19" s="103"/>
      <c r="E19" s="103"/>
      <c r="F19" s="103"/>
      <c r="G19" s="84" t="n">
        <v>136</v>
      </c>
      <c r="H19" s="85" t="n">
        <v>16632733</v>
      </c>
      <c r="I19" s="85" t="n">
        <v>8950593</v>
      </c>
      <c r="J19" s="85" t="n">
        <v>24385226</v>
      </c>
      <c r="K19" s="85" t="n">
        <v>7692279</v>
      </c>
    </row>
    <row r="20" customFormat="false" ht="13.2" hidden="false" customHeight="true" outlineLevel="0" collapsed="false">
      <c r="A20" s="102" t="s">
        <v>192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45879419</v>
      </c>
      <c r="I20" s="101" t="n">
        <f aca="false">SUM(I21:I23)</f>
        <v>20216405</v>
      </c>
      <c r="J20" s="101" t="n">
        <f aca="false">SUM(J21:J23)</f>
        <v>49296578</v>
      </c>
      <c r="K20" s="101" t="n">
        <f aca="false">SUM(K21:K23)</f>
        <v>20844943</v>
      </c>
    </row>
    <row r="21" customFormat="false" ht="13.2" hidden="false" customHeight="true" outlineLevel="0" collapsed="false">
      <c r="A21" s="103" t="s">
        <v>193</v>
      </c>
      <c r="B21" s="103"/>
      <c r="C21" s="103"/>
      <c r="D21" s="103"/>
      <c r="E21" s="103"/>
      <c r="F21" s="103"/>
      <c r="G21" s="84" t="n">
        <v>138</v>
      </c>
      <c r="H21" s="85" t="n">
        <v>28578720</v>
      </c>
      <c r="I21" s="85" t="n">
        <v>12539633</v>
      </c>
      <c r="J21" s="85" t="n">
        <v>30634224</v>
      </c>
      <c r="K21" s="85" t="n">
        <v>12923383</v>
      </c>
    </row>
    <row r="22" customFormat="false" ht="13.2" hidden="false" customHeight="true" outlineLevel="0" collapsed="false">
      <c r="A22" s="103" t="s">
        <v>194</v>
      </c>
      <c r="B22" s="103"/>
      <c r="C22" s="103"/>
      <c r="D22" s="103"/>
      <c r="E22" s="103"/>
      <c r="F22" s="103"/>
      <c r="G22" s="84" t="n">
        <v>139</v>
      </c>
      <c r="H22" s="85" t="n">
        <v>10763108</v>
      </c>
      <c r="I22" s="85" t="n">
        <v>4833150</v>
      </c>
      <c r="J22" s="85" t="n">
        <v>11953991</v>
      </c>
      <c r="K22" s="85" t="n">
        <v>5069368</v>
      </c>
    </row>
    <row r="23" customFormat="false" ht="13.2" hidden="false" customHeight="true" outlineLevel="0" collapsed="false">
      <c r="A23" s="103" t="s">
        <v>195</v>
      </c>
      <c r="B23" s="103"/>
      <c r="C23" s="103"/>
      <c r="D23" s="103"/>
      <c r="E23" s="103"/>
      <c r="F23" s="103"/>
      <c r="G23" s="84" t="n">
        <v>140</v>
      </c>
      <c r="H23" s="85" t="n">
        <v>6537591</v>
      </c>
      <c r="I23" s="85" t="n">
        <v>2843622</v>
      </c>
      <c r="J23" s="85" t="n">
        <v>6708363</v>
      </c>
      <c r="K23" s="85" t="n">
        <v>2852192</v>
      </c>
    </row>
    <row r="24" customFormat="false" ht="13.2" hidden="false" customHeight="true" outlineLevel="0" collapsed="false">
      <c r="A24" s="90" t="s">
        <v>196</v>
      </c>
      <c r="B24" s="90"/>
      <c r="C24" s="90"/>
      <c r="D24" s="90"/>
      <c r="E24" s="90"/>
      <c r="F24" s="90"/>
      <c r="G24" s="84" t="n">
        <v>141</v>
      </c>
      <c r="H24" s="85" t="n">
        <v>29573726</v>
      </c>
      <c r="I24" s="85" t="n">
        <v>10650228</v>
      </c>
      <c r="J24" s="85" t="n">
        <v>46226946</v>
      </c>
      <c r="K24" s="85" t="n">
        <v>15220306</v>
      </c>
    </row>
    <row r="25" customFormat="false" ht="13.2" hidden="false" customHeight="true" outlineLevel="0" collapsed="false">
      <c r="A25" s="90" t="s">
        <v>197</v>
      </c>
      <c r="B25" s="90"/>
      <c r="C25" s="90"/>
      <c r="D25" s="90"/>
      <c r="E25" s="90"/>
      <c r="F25" s="90"/>
      <c r="G25" s="84" t="n">
        <v>142</v>
      </c>
      <c r="H25" s="85" t="n">
        <v>20958475</v>
      </c>
      <c r="I25" s="85" t="n">
        <v>10919345</v>
      </c>
      <c r="J25" s="85" t="n">
        <v>22695307</v>
      </c>
      <c r="K25" s="85" t="n">
        <v>14098180</v>
      </c>
    </row>
    <row r="26" customFormat="false" ht="13.2" hidden="false" customHeight="true" outlineLevel="0" collapsed="false">
      <c r="A26" s="102" t="s">
        <v>198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0</v>
      </c>
      <c r="I26" s="101" t="n">
        <f aca="false">I27+I28</f>
        <v>0</v>
      </c>
      <c r="J26" s="101" t="n">
        <f aca="false">J27+J28</f>
        <v>0</v>
      </c>
      <c r="K26" s="101" t="n">
        <f aca="false">K27+K28</f>
        <v>0</v>
      </c>
    </row>
    <row r="27" customFormat="false" ht="13.2" hidden="false" customHeight="true" outlineLevel="0" collapsed="false">
      <c r="A27" s="103" t="s">
        <v>199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200</v>
      </c>
      <c r="B28" s="103"/>
      <c r="C28" s="103"/>
      <c r="D28" s="103"/>
      <c r="E28" s="103"/>
      <c r="F28" s="103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2" t="s">
        <v>201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202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203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204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205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206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207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208</v>
      </c>
      <c r="B36" s="90"/>
      <c r="C36" s="90"/>
      <c r="D36" s="90"/>
      <c r="E36" s="90"/>
      <c r="F36" s="90"/>
      <c r="G36" s="84" t="n">
        <v>153</v>
      </c>
      <c r="H36" s="85" t="n">
        <v>81112</v>
      </c>
      <c r="I36" s="85" t="n">
        <v>42888</v>
      </c>
      <c r="J36" s="85" t="n">
        <v>74727</v>
      </c>
      <c r="K36" s="85" t="n">
        <v>18054</v>
      </c>
    </row>
    <row r="37" customFormat="false" ht="13.2" hidden="false" customHeight="true" outlineLevel="0" collapsed="false">
      <c r="A37" s="99" t="s">
        <v>209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1687848</v>
      </c>
      <c r="I37" s="101" t="n">
        <f aca="false">SUM(I38:I47)</f>
        <v>1071572</v>
      </c>
      <c r="J37" s="101" t="n">
        <f aca="false">SUM(J38:J47)</f>
        <v>7494603</v>
      </c>
      <c r="K37" s="101" t="n">
        <f aca="false">SUM(K38:K47)</f>
        <v>2698030</v>
      </c>
    </row>
    <row r="38" customFormat="false" ht="13.2" hidden="false" customHeight="true" outlineLevel="0" collapsed="false">
      <c r="A38" s="90" t="s">
        <v>210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211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212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213</v>
      </c>
      <c r="B41" s="90"/>
      <c r="C41" s="90"/>
      <c r="D41" s="90"/>
      <c r="E41" s="90"/>
      <c r="F41" s="90"/>
      <c r="G41" s="84" t="n">
        <v>158</v>
      </c>
      <c r="H41" s="85" t="n">
        <v>0</v>
      </c>
      <c r="I41" s="85" t="n">
        <v>0</v>
      </c>
      <c r="J41" s="85"/>
      <c r="K41" s="85"/>
    </row>
    <row r="42" customFormat="false" ht="25.2" hidden="false" customHeight="true" outlineLevel="0" collapsed="false">
      <c r="A42" s="90" t="s">
        <v>214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215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/>
      <c r="K43" s="85"/>
    </row>
    <row r="44" customFormat="false" ht="13.2" hidden="false" customHeight="true" outlineLevel="0" collapsed="false">
      <c r="A44" s="90" t="s">
        <v>216</v>
      </c>
      <c r="B44" s="90"/>
      <c r="C44" s="90"/>
      <c r="D44" s="90"/>
      <c r="E44" s="90"/>
      <c r="F44" s="90"/>
      <c r="G44" s="84" t="n">
        <v>161</v>
      </c>
      <c r="H44" s="85"/>
      <c r="I44" s="85"/>
      <c r="J44" s="85"/>
      <c r="K44" s="85"/>
    </row>
    <row r="45" customFormat="false" ht="13.2" hidden="false" customHeight="true" outlineLevel="0" collapsed="false">
      <c r="A45" s="90" t="s">
        <v>217</v>
      </c>
      <c r="B45" s="90"/>
      <c r="C45" s="90"/>
      <c r="D45" s="90"/>
      <c r="E45" s="90"/>
      <c r="F45" s="90"/>
      <c r="G45" s="84" t="n">
        <v>162</v>
      </c>
      <c r="H45" s="85" t="n">
        <v>781870</v>
      </c>
      <c r="I45" s="85" t="n">
        <v>197660</v>
      </c>
      <c r="J45" s="85" t="n">
        <v>825613</v>
      </c>
      <c r="K45" s="85" t="n">
        <v>168115</v>
      </c>
    </row>
    <row r="46" customFormat="false" ht="13.2" hidden="false" customHeight="true" outlineLevel="0" collapsed="false">
      <c r="A46" s="90" t="s">
        <v>218</v>
      </c>
      <c r="B46" s="90"/>
      <c r="C46" s="90"/>
      <c r="D46" s="90"/>
      <c r="E46" s="90"/>
      <c r="F46" s="90"/>
      <c r="G46" s="84" t="n">
        <v>163</v>
      </c>
      <c r="H46" s="85" t="n">
        <v>873912</v>
      </c>
      <c r="I46" s="85" t="n">
        <v>873912</v>
      </c>
      <c r="J46" s="85" t="n">
        <v>6668161</v>
      </c>
      <c r="K46" s="85" t="n">
        <v>2529915</v>
      </c>
    </row>
    <row r="47" customFormat="false" ht="13.2" hidden="false" customHeight="true" outlineLevel="0" collapsed="false">
      <c r="A47" s="90" t="s">
        <v>219</v>
      </c>
      <c r="B47" s="90"/>
      <c r="C47" s="90"/>
      <c r="D47" s="90"/>
      <c r="E47" s="90"/>
      <c r="F47" s="90"/>
      <c r="G47" s="84" t="n">
        <v>164</v>
      </c>
      <c r="H47" s="85" t="n">
        <v>32066</v>
      </c>
      <c r="I47" s="85"/>
      <c r="J47" s="85" t="n">
        <v>829</v>
      </c>
      <c r="K47" s="85"/>
    </row>
    <row r="48" customFormat="false" ht="13.2" hidden="false" customHeight="true" outlineLevel="0" collapsed="false">
      <c r="A48" s="99" t="s">
        <v>220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2727554</v>
      </c>
      <c r="I48" s="101" t="n">
        <f aca="false">SUM(I49:I55)</f>
        <v>1374619</v>
      </c>
      <c r="J48" s="101" t="n">
        <f aca="false">SUM(J49:J55)</f>
        <v>2113639</v>
      </c>
      <c r="K48" s="101" t="n">
        <f aca="false">SUM(K49:K55)</f>
        <v>1560156</v>
      </c>
    </row>
    <row r="49" customFormat="false" ht="25.2" hidden="false" customHeight="true" outlineLevel="0" collapsed="false">
      <c r="A49" s="90" t="s">
        <v>221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222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223</v>
      </c>
      <c r="B51" s="104"/>
      <c r="C51" s="104"/>
      <c r="D51" s="104"/>
      <c r="E51" s="104"/>
      <c r="F51" s="104"/>
      <c r="G51" s="84" t="n">
        <v>168</v>
      </c>
      <c r="H51" s="85"/>
      <c r="I51" s="85"/>
      <c r="J51" s="85"/>
      <c r="K51" s="85"/>
    </row>
    <row r="52" customFormat="false" ht="13.2" hidden="false" customHeight="true" outlineLevel="0" collapsed="false">
      <c r="A52" s="104" t="s">
        <v>224</v>
      </c>
      <c r="B52" s="104"/>
      <c r="C52" s="104"/>
      <c r="D52" s="104"/>
      <c r="E52" s="104"/>
      <c r="F52" s="104"/>
      <c r="G52" s="84" t="n">
        <v>169</v>
      </c>
      <c r="H52" s="85" t="n">
        <v>2703329</v>
      </c>
      <c r="I52" s="85" t="n">
        <v>1350422</v>
      </c>
      <c r="J52" s="85" t="n">
        <v>2075858</v>
      </c>
      <c r="K52" s="85" t="n">
        <v>1560156</v>
      </c>
    </row>
    <row r="53" customFormat="false" ht="13.2" hidden="false" customHeight="true" outlineLevel="0" collapsed="false">
      <c r="A53" s="104" t="s">
        <v>225</v>
      </c>
      <c r="B53" s="104"/>
      <c r="C53" s="104"/>
      <c r="D53" s="104"/>
      <c r="E53" s="104"/>
      <c r="F53" s="104"/>
      <c r="G53" s="84" t="n">
        <v>170</v>
      </c>
      <c r="H53" s="85" t="n">
        <v>24197</v>
      </c>
      <c r="I53" s="85" t="n">
        <v>24197</v>
      </c>
      <c r="J53" s="85" t="n">
        <v>135</v>
      </c>
      <c r="K53" s="85"/>
    </row>
    <row r="54" customFormat="false" ht="13.2" hidden="false" customHeight="true" outlineLevel="0" collapsed="false">
      <c r="A54" s="104" t="s">
        <v>226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227</v>
      </c>
      <c r="B55" s="104"/>
      <c r="C55" s="104"/>
      <c r="D55" s="104"/>
      <c r="E55" s="104"/>
      <c r="F55" s="104"/>
      <c r="G55" s="84" t="n">
        <v>172</v>
      </c>
      <c r="H55" s="85" t="n">
        <v>28</v>
      </c>
      <c r="I55" s="85"/>
      <c r="J55" s="85" t="n">
        <v>37646</v>
      </c>
      <c r="K55" s="85"/>
    </row>
    <row r="56" customFormat="false" ht="22.2" hidden="false" customHeight="true" outlineLevel="0" collapsed="false">
      <c r="A56" s="105" t="s">
        <v>228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229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230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231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232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264589541</v>
      </c>
      <c r="I60" s="101" t="n">
        <f aca="false">I8+I37+I56+I57</f>
        <v>187969144</v>
      </c>
      <c r="J60" s="101" t="n">
        <f aca="false">J8+J37+J56+J57</f>
        <v>296742945</v>
      </c>
      <c r="K60" s="101" t="n">
        <f aca="false">K8+K37+K56+K57</f>
        <v>211085438</v>
      </c>
    </row>
    <row r="61" customFormat="false" ht="13.2" hidden="false" customHeight="true" outlineLevel="0" collapsed="false">
      <c r="A61" s="99" t="s">
        <v>233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161301063</v>
      </c>
      <c r="I61" s="101" t="n">
        <f aca="false">I14+I48+I58+I59</f>
        <v>70452349</v>
      </c>
      <c r="J61" s="101" t="n">
        <f aca="false">J14+J48+J58+J59</f>
        <v>182418615</v>
      </c>
      <c r="K61" s="101" t="n">
        <f aca="false">K14+K48+K58+K59</f>
        <v>77415783</v>
      </c>
    </row>
    <row r="62" customFormat="false" ht="13.2" hidden="false" customHeight="true" outlineLevel="0" collapsed="false">
      <c r="A62" s="99" t="s">
        <v>234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103288478</v>
      </c>
      <c r="I62" s="101" t="n">
        <f aca="false">I60-I61</f>
        <v>117516795</v>
      </c>
      <c r="J62" s="101" t="n">
        <f aca="false">J60-J61</f>
        <v>114324330</v>
      </c>
      <c r="K62" s="101" t="n">
        <f aca="false">K60-K61</f>
        <v>133669655</v>
      </c>
    </row>
    <row r="63" customFormat="false" ht="13.2" hidden="false" customHeight="true" outlineLevel="0" collapsed="false">
      <c r="A63" s="106" t="s">
        <v>235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103288478</v>
      </c>
      <c r="I63" s="101" t="n">
        <f aca="false">+IF((I60-I61)&gt;0,(I60-I61),0)</f>
        <v>117516795</v>
      </c>
      <c r="J63" s="101" t="n">
        <f aca="false">+IF((J60-J61)&gt;0,(J60-J61),0)</f>
        <v>114324330</v>
      </c>
      <c r="K63" s="101" t="n">
        <f aca="false">+IF((K60-K61)&gt;0,(K60-K61),0)</f>
        <v>133669655</v>
      </c>
    </row>
    <row r="64" customFormat="false" ht="13.2" hidden="false" customHeight="true" outlineLevel="0" collapsed="false">
      <c r="A64" s="106" t="s">
        <v>236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0</v>
      </c>
      <c r="I64" s="101" t="n">
        <f aca="false">+IF((I60-I61)&lt;0,(I60-I61),0)</f>
        <v>0</v>
      </c>
      <c r="J64" s="101" t="n">
        <f aca="false">+IF((J60-J61)&lt;0,(J60-J61),0)</f>
        <v>0</v>
      </c>
      <c r="K64" s="101" t="n">
        <f aca="false">+IF((K60-K61)&lt;0,(K60-K61),0)</f>
        <v>0</v>
      </c>
    </row>
    <row r="65" customFormat="false" ht="13.2" hidden="false" customHeight="true" outlineLevel="0" collapsed="false">
      <c r="A65" s="105" t="s">
        <v>237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238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103288478</v>
      </c>
      <c r="I66" s="101" t="n">
        <f aca="false">I62-I65</f>
        <v>117516795</v>
      </c>
      <c r="J66" s="101" t="n">
        <f aca="false">J62-J65</f>
        <v>114324330</v>
      </c>
      <c r="K66" s="101" t="n">
        <f aca="false">K62-K65</f>
        <v>133669655</v>
      </c>
    </row>
    <row r="67" customFormat="false" ht="13.2" hidden="false" customHeight="true" outlineLevel="0" collapsed="false">
      <c r="A67" s="106" t="s">
        <v>239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103288478</v>
      </c>
      <c r="I67" s="101" t="n">
        <f aca="false">+IF((I62-I65)&gt;0,(I62-I65),0)</f>
        <v>117516795</v>
      </c>
      <c r="J67" s="101" t="n">
        <f aca="false">+IF((J62-J65)&gt;0,(J62-J65),0)</f>
        <v>114324330</v>
      </c>
      <c r="K67" s="101" t="n">
        <f aca="false">+IF((K62-K65)&gt;0,(K62-K65),0)</f>
        <v>133669655</v>
      </c>
    </row>
    <row r="68" customFormat="false" ht="13.2" hidden="false" customHeight="true" outlineLevel="0" collapsed="false">
      <c r="A68" s="106" t="s">
        <v>240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0</v>
      </c>
      <c r="I68" s="101" t="n">
        <f aca="false">+IF((I62-I65)&lt;0,(I62-I65),0)</f>
        <v>0</v>
      </c>
      <c r="J68" s="101" t="n">
        <f aca="false">+IF((J62-J65)&lt;0,(J62-J65),0)</f>
        <v>0</v>
      </c>
      <c r="K68" s="101" t="n">
        <f aca="false">+IF((K62-K65)&lt;0,(K62-K65),0)</f>
        <v>0</v>
      </c>
    </row>
    <row r="69" customFormat="false" ht="13.2" hidden="false" customHeight="true" outlineLevel="0" collapsed="false">
      <c r="A69" s="91" t="s">
        <v>241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242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243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244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245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246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247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249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250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251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252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253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254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255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256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257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258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259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260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261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262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263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264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265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266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267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268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269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270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271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272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273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275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276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277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I56" activeCellId="0" sqref="I56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278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279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59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60</v>
      </c>
      <c r="B5" s="116"/>
      <c r="C5" s="116"/>
      <c r="D5" s="116"/>
      <c r="E5" s="116"/>
      <c r="F5" s="116"/>
      <c r="G5" s="116" t="s">
        <v>175</v>
      </c>
      <c r="H5" s="117" t="s">
        <v>176</v>
      </c>
      <c r="I5" s="117" t="s">
        <v>177</v>
      </c>
    </row>
    <row r="6" customFormat="false" ht="13.2" hidden="false" customHeight="fals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280</v>
      </c>
      <c r="I6" s="119" t="s">
        <v>281</v>
      </c>
    </row>
    <row r="7" customFormat="false" ht="13.2" hidden="false" customHeight="true" outlineLevel="0" collapsed="false">
      <c r="A7" s="120" t="s">
        <v>282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283</v>
      </c>
      <c r="B8" s="121"/>
      <c r="C8" s="121"/>
      <c r="D8" s="121"/>
      <c r="E8" s="121"/>
      <c r="F8" s="121"/>
      <c r="G8" s="122" t="n">
        <v>1</v>
      </c>
      <c r="H8" s="123" t="n">
        <v>103288478</v>
      </c>
      <c r="I8" s="123" t="n">
        <v>114324330</v>
      </c>
    </row>
    <row r="9" customFormat="false" ht="12.75" hidden="false" customHeight="true" outlineLevel="0" collapsed="false">
      <c r="A9" s="124" t="s">
        <v>284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29573726</v>
      </c>
      <c r="I9" s="126" t="n">
        <f aca="false">I10+I11+I12+I13+I14+I15+I16+I17</f>
        <v>46226946</v>
      </c>
    </row>
    <row r="10" customFormat="false" ht="12.75" hidden="false" customHeight="true" outlineLevel="0" collapsed="false">
      <c r="A10" s="127" t="s">
        <v>285</v>
      </c>
      <c r="B10" s="127"/>
      <c r="C10" s="127"/>
      <c r="D10" s="127"/>
      <c r="E10" s="127"/>
      <c r="F10" s="127"/>
      <c r="G10" s="128" t="n">
        <v>3</v>
      </c>
      <c r="H10" s="129" t="n">
        <v>29573726</v>
      </c>
      <c r="I10" s="129" t="n">
        <v>46226946</v>
      </c>
    </row>
    <row r="11" customFormat="false" ht="22.2" hidden="false" customHeight="true" outlineLevel="0" collapsed="false">
      <c r="A11" s="127" t="s">
        <v>286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287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288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289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290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291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292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293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132862204</v>
      </c>
      <c r="I18" s="126" t="n">
        <f aca="false">I8+I9</f>
        <v>160551276</v>
      </c>
    </row>
    <row r="19" customFormat="false" ht="12.75" hidden="false" customHeight="true" outlineLevel="0" collapsed="false">
      <c r="A19" s="124" t="s">
        <v>294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-104872983</v>
      </c>
      <c r="I19" s="126" t="n">
        <f aca="false">I20+I21+I22+I23</f>
        <v>66078286</v>
      </c>
    </row>
    <row r="20" customFormat="false" ht="12.75" hidden="false" customHeight="true" outlineLevel="0" collapsed="false">
      <c r="A20" s="127" t="s">
        <v>295</v>
      </c>
      <c r="B20" s="127"/>
      <c r="C20" s="127"/>
      <c r="D20" s="127"/>
      <c r="E20" s="127"/>
      <c r="F20" s="127"/>
      <c r="G20" s="128" t="n">
        <v>13</v>
      </c>
      <c r="H20" s="129" t="n">
        <v>-7185501</v>
      </c>
      <c r="I20" s="129" t="n">
        <v>35718320</v>
      </c>
    </row>
    <row r="21" customFormat="false" ht="12.75" hidden="false" customHeight="true" outlineLevel="0" collapsed="false">
      <c r="A21" s="127" t="s">
        <v>296</v>
      </c>
      <c r="B21" s="127"/>
      <c r="C21" s="127"/>
      <c r="D21" s="127"/>
      <c r="E21" s="127"/>
      <c r="F21" s="127"/>
      <c r="G21" s="128" t="n">
        <v>14</v>
      </c>
      <c r="H21" s="129" t="n">
        <v>23757019</v>
      </c>
      <c r="I21" s="129" t="n">
        <v>21089680</v>
      </c>
    </row>
    <row r="22" customFormat="false" ht="12.75" hidden="false" customHeight="true" outlineLevel="0" collapsed="false">
      <c r="A22" s="127" t="s">
        <v>297</v>
      </c>
      <c r="B22" s="127"/>
      <c r="C22" s="127"/>
      <c r="D22" s="127"/>
      <c r="E22" s="127"/>
      <c r="F22" s="127"/>
      <c r="G22" s="128" t="n">
        <v>15</v>
      </c>
      <c r="H22" s="129" t="n">
        <v>3700897</v>
      </c>
      <c r="I22" s="129" t="n">
        <v>398760</v>
      </c>
    </row>
    <row r="23" customFormat="false" ht="12.75" hidden="false" customHeight="true" outlineLevel="0" collapsed="false">
      <c r="A23" s="127" t="s">
        <v>298</v>
      </c>
      <c r="B23" s="127"/>
      <c r="C23" s="127"/>
      <c r="D23" s="127"/>
      <c r="E23" s="127"/>
      <c r="F23" s="127"/>
      <c r="G23" s="128" t="n">
        <v>16</v>
      </c>
      <c r="H23" s="129" t="n">
        <v>-125145398</v>
      </c>
      <c r="I23" s="129" t="n">
        <v>8871526</v>
      </c>
    </row>
    <row r="24" customFormat="false" ht="12.75" hidden="false" customHeight="true" outlineLevel="0" collapsed="false">
      <c r="A24" s="130" t="s">
        <v>299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27989221</v>
      </c>
      <c r="I24" s="126" t="n">
        <f aca="false">I18+I19</f>
        <v>226629562</v>
      </c>
    </row>
    <row r="25" customFormat="false" ht="12.75" hidden="false" customHeight="true" outlineLevel="0" collapsed="false">
      <c r="A25" s="131" t="s">
        <v>300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301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302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27989221</v>
      </c>
      <c r="I27" s="134" t="n">
        <f aca="false">I24+I25+I26</f>
        <v>226629562</v>
      </c>
    </row>
    <row r="28" customFormat="false" ht="13.2" hidden="false" customHeight="true" outlineLevel="0" collapsed="false">
      <c r="A28" s="120" t="s">
        <v>303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304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305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306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307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308</v>
      </c>
      <c r="B33" s="131"/>
      <c r="C33" s="131"/>
      <c r="D33" s="131"/>
      <c r="E33" s="131"/>
      <c r="F33" s="131"/>
      <c r="G33" s="128" t="n">
        <v>25</v>
      </c>
      <c r="H33" s="136" t="n">
        <v>115242343</v>
      </c>
      <c r="I33" s="136" t="n">
        <v>5958</v>
      </c>
    </row>
    <row r="34" customFormat="false" ht="12.75" hidden="false" customHeight="true" outlineLevel="0" collapsed="false">
      <c r="A34" s="131" t="s">
        <v>309</v>
      </c>
      <c r="B34" s="131"/>
      <c r="C34" s="131"/>
      <c r="D34" s="131"/>
      <c r="E34" s="131"/>
      <c r="F34" s="131"/>
      <c r="G34" s="128" t="n">
        <v>26</v>
      </c>
      <c r="H34" s="136"/>
      <c r="I34" s="136"/>
    </row>
    <row r="35" customFormat="false" ht="26.4" hidden="false" customHeight="true" outlineLevel="0" collapsed="false">
      <c r="A35" s="130" t="s">
        <v>310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115242343</v>
      </c>
      <c r="I35" s="137" t="n">
        <f aca="false">I29+I30+I31+I32+I33+I34</f>
        <v>5958</v>
      </c>
    </row>
    <row r="36" customFormat="false" ht="22.95" hidden="false" customHeight="true" outlineLevel="0" collapsed="false">
      <c r="A36" s="131" t="s">
        <v>311</v>
      </c>
      <c r="B36" s="131"/>
      <c r="C36" s="131"/>
      <c r="D36" s="131"/>
      <c r="E36" s="131"/>
      <c r="F36" s="131"/>
      <c r="G36" s="128" t="n">
        <v>28</v>
      </c>
      <c r="H36" s="136" t="n">
        <v>-66948471</v>
      </c>
      <c r="I36" s="136" t="n">
        <v>-26873229</v>
      </c>
    </row>
    <row r="37" customFormat="false" ht="12.75" hidden="false" customHeight="true" outlineLevel="0" collapsed="false">
      <c r="A37" s="131" t="s">
        <v>312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313</v>
      </c>
      <c r="B38" s="131"/>
      <c r="C38" s="131"/>
      <c r="D38" s="131"/>
      <c r="E38" s="131"/>
      <c r="F38" s="131"/>
      <c r="G38" s="128" t="n">
        <v>30</v>
      </c>
      <c r="H38" s="136"/>
      <c r="I38" s="136"/>
    </row>
    <row r="39" customFormat="false" ht="12.75" hidden="false" customHeight="true" outlineLevel="0" collapsed="false">
      <c r="A39" s="131" t="s">
        <v>314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315</v>
      </c>
      <c r="B40" s="131"/>
      <c r="C40" s="131"/>
      <c r="D40" s="131"/>
      <c r="E40" s="131"/>
      <c r="F40" s="131"/>
      <c r="G40" s="128" t="n">
        <v>32</v>
      </c>
      <c r="H40" s="136" t="n">
        <v>-32479</v>
      </c>
      <c r="I40" s="136" t="n">
        <v>-77244969</v>
      </c>
    </row>
    <row r="41" customFormat="false" ht="24" hidden="false" customHeight="true" outlineLevel="0" collapsed="false">
      <c r="A41" s="130" t="s">
        <v>316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-66980950</v>
      </c>
      <c r="I41" s="137" t="n">
        <f aca="false">I36+I37+I38+I39+I40</f>
        <v>-104118198</v>
      </c>
    </row>
    <row r="42" customFormat="false" ht="29.4" hidden="false" customHeight="true" outlineLevel="0" collapsed="false">
      <c r="A42" s="132" t="s">
        <v>317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48261393</v>
      </c>
      <c r="I42" s="138" t="n">
        <f aca="false">I35+I41</f>
        <v>-104112240</v>
      </c>
    </row>
    <row r="43" customFormat="false" ht="13.2" hidden="false" customHeight="true" outlineLevel="0" collapsed="false">
      <c r="A43" s="120" t="s">
        <v>318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319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320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321</v>
      </c>
      <c r="B46" s="131"/>
      <c r="C46" s="131"/>
      <c r="D46" s="131"/>
      <c r="E46" s="131"/>
      <c r="F46" s="131"/>
      <c r="G46" s="128" t="n">
        <v>37</v>
      </c>
      <c r="H46" s="136"/>
      <c r="I46" s="136" t="n">
        <v>18692259</v>
      </c>
    </row>
    <row r="47" customFormat="false" ht="12.75" hidden="false" customHeight="true" outlineLevel="0" collapsed="false">
      <c r="A47" s="131" t="s">
        <v>322</v>
      </c>
      <c r="B47" s="131"/>
      <c r="C47" s="131"/>
      <c r="D47" s="131"/>
      <c r="E47" s="131"/>
      <c r="F47" s="131"/>
      <c r="G47" s="128" t="n">
        <v>38</v>
      </c>
      <c r="H47" s="136"/>
      <c r="I47" s="136" t="n">
        <v>4384337</v>
      </c>
    </row>
    <row r="48" customFormat="false" ht="22.2" hidden="false" customHeight="true" outlineLevel="0" collapsed="false">
      <c r="A48" s="130" t="s">
        <v>323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0</v>
      </c>
      <c r="I48" s="137" t="n">
        <f aca="false">I44+I45+I46+I47</f>
        <v>23076596</v>
      </c>
    </row>
    <row r="49" customFormat="false" ht="24.6" hidden="false" customHeight="true" outlineLevel="0" collapsed="false">
      <c r="A49" s="131" t="s">
        <v>324</v>
      </c>
      <c r="B49" s="131"/>
      <c r="C49" s="131"/>
      <c r="D49" s="131"/>
      <c r="E49" s="131"/>
      <c r="F49" s="131"/>
      <c r="G49" s="128" t="n">
        <v>40</v>
      </c>
      <c r="H49" s="136" t="n">
        <v>-3542389</v>
      </c>
      <c r="I49" s="136"/>
    </row>
    <row r="50" customFormat="false" ht="12.75" hidden="false" customHeight="true" outlineLevel="0" collapsed="false">
      <c r="A50" s="131" t="s">
        <v>325</v>
      </c>
      <c r="B50" s="131"/>
      <c r="C50" s="131"/>
      <c r="D50" s="131"/>
      <c r="E50" s="131"/>
      <c r="F50" s="131"/>
      <c r="G50" s="128" t="n">
        <v>41</v>
      </c>
      <c r="H50" s="136" t="n">
        <v>-32722560</v>
      </c>
      <c r="I50" s="136" t="n">
        <v>-31268223</v>
      </c>
    </row>
    <row r="51" customFormat="false" ht="12.75" hidden="false" customHeight="true" outlineLevel="0" collapsed="false">
      <c r="A51" s="131" t="s">
        <v>326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327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328</v>
      </c>
      <c r="B53" s="131"/>
      <c r="C53" s="131"/>
      <c r="D53" s="131"/>
      <c r="E53" s="131"/>
      <c r="F53" s="131"/>
      <c r="G53" s="128" t="n">
        <v>44</v>
      </c>
      <c r="H53" s="136" t="n">
        <v>-19854888</v>
      </c>
      <c r="I53" s="136" t="n">
        <v>-33050295</v>
      </c>
    </row>
    <row r="54" customFormat="false" ht="30.6" hidden="false" customHeight="true" outlineLevel="0" collapsed="false">
      <c r="A54" s="130" t="s">
        <v>329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-56119837</v>
      </c>
      <c r="I54" s="137" t="n">
        <f aca="false">I49+I50+I51+I52+I53</f>
        <v>-64318518</v>
      </c>
    </row>
    <row r="55" customFormat="false" ht="29.4" hidden="false" customHeight="true" outlineLevel="0" collapsed="false">
      <c r="A55" s="139" t="s">
        <v>330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-56119837</v>
      </c>
      <c r="I55" s="137" t="n">
        <f aca="false">I48+I54</f>
        <v>-41241922</v>
      </c>
    </row>
    <row r="56" customFormat="false" ht="13.2" hidden="false" customHeight="true" outlineLevel="0" collapsed="false">
      <c r="A56" s="131" t="s">
        <v>331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332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20130777</v>
      </c>
      <c r="I57" s="137" t="n">
        <f aca="false">I27+I42+I55+I56</f>
        <v>81275400</v>
      </c>
    </row>
    <row r="58" customFormat="false" ht="13.2" hidden="false" customHeight="true" outlineLevel="0" collapsed="false">
      <c r="A58" s="140" t="s">
        <v>333</v>
      </c>
      <c r="B58" s="140"/>
      <c r="C58" s="140"/>
      <c r="D58" s="140"/>
      <c r="E58" s="140"/>
      <c r="F58" s="140"/>
      <c r="G58" s="128" t="n">
        <v>49</v>
      </c>
      <c r="H58" s="136" t="n">
        <v>63720535</v>
      </c>
      <c r="I58" s="136" t="n">
        <v>59059521</v>
      </c>
    </row>
    <row r="59" customFormat="false" ht="31.2" hidden="false" customHeight="true" outlineLevel="0" collapsed="false">
      <c r="A59" s="132" t="s">
        <v>334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83851312</v>
      </c>
      <c r="I59" s="138" t="n">
        <f aca="false">I57+I58</f>
        <v>140334921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T54" activeCellId="0" sqref="T54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41" t="s">
        <v>335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customFormat="false" ht="15.6" hidden="false" customHeight="false" outlineLevel="0" collapsed="false">
      <c r="A2" s="141"/>
      <c r="B2" s="143"/>
      <c r="C2" s="144" t="s">
        <v>336</v>
      </c>
      <c r="D2" s="144"/>
      <c r="E2" s="145" t="n">
        <v>43466</v>
      </c>
      <c r="F2" s="144" t="s">
        <v>3</v>
      </c>
      <c r="G2" s="145" t="n">
        <v>43738</v>
      </c>
      <c r="H2" s="146"/>
      <c r="I2" s="146"/>
      <c r="J2" s="146"/>
      <c r="K2" s="147"/>
      <c r="V2" s="148" t="s">
        <v>58</v>
      </c>
    </row>
    <row r="3" customFormat="false" ht="13.5" hidden="false" customHeight="true" outlineLevel="0" collapsed="false">
      <c r="A3" s="149" t="s">
        <v>337</v>
      </c>
      <c r="B3" s="149"/>
      <c r="C3" s="149"/>
      <c r="D3" s="149"/>
      <c r="E3" s="149"/>
      <c r="F3" s="149"/>
      <c r="G3" s="150" t="s">
        <v>338</v>
      </c>
      <c r="H3" s="151" t="s">
        <v>339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340</v>
      </c>
      <c r="W3" s="152" t="s">
        <v>341</v>
      </c>
    </row>
    <row r="4" customFormat="false" ht="51.6" hidden="false" customHeight="false" outlineLevel="0" collapsed="false">
      <c r="A4" s="149"/>
      <c r="B4" s="149"/>
      <c r="C4" s="149"/>
      <c r="D4" s="149"/>
      <c r="E4" s="149"/>
      <c r="F4" s="149"/>
      <c r="G4" s="150"/>
      <c r="H4" s="153" t="s">
        <v>342</v>
      </c>
      <c r="I4" s="153" t="s">
        <v>343</v>
      </c>
      <c r="J4" s="153" t="s">
        <v>344</v>
      </c>
      <c r="K4" s="153" t="s">
        <v>345</v>
      </c>
      <c r="L4" s="153" t="s">
        <v>346</v>
      </c>
      <c r="M4" s="153" t="s">
        <v>347</v>
      </c>
      <c r="N4" s="153" t="s">
        <v>348</v>
      </c>
      <c r="O4" s="153" t="s">
        <v>349</v>
      </c>
      <c r="P4" s="153" t="s">
        <v>350</v>
      </c>
      <c r="Q4" s="153" t="s">
        <v>351</v>
      </c>
      <c r="R4" s="153" t="s">
        <v>352</v>
      </c>
      <c r="S4" s="153" t="s">
        <v>353</v>
      </c>
      <c r="T4" s="153" t="s">
        <v>354</v>
      </c>
      <c r="U4" s="153" t="s">
        <v>355</v>
      </c>
      <c r="V4" s="151"/>
      <c r="W4" s="152"/>
    </row>
    <row r="5" customFormat="false" ht="20.4" hidden="false" customHeight="false" outlineLevel="0" collapsed="false">
      <c r="A5" s="154" t="n">
        <v>1</v>
      </c>
      <c r="B5" s="154"/>
      <c r="C5" s="154"/>
      <c r="D5" s="154"/>
      <c r="E5" s="154"/>
      <c r="F5" s="154"/>
      <c r="G5" s="155" t="n">
        <v>2</v>
      </c>
      <c r="H5" s="156" t="s">
        <v>280</v>
      </c>
      <c r="I5" s="157" t="s">
        <v>281</v>
      </c>
      <c r="J5" s="156" t="s">
        <v>356</v>
      </c>
      <c r="K5" s="157" t="s">
        <v>357</v>
      </c>
      <c r="L5" s="156" t="s">
        <v>358</v>
      </c>
      <c r="M5" s="157" t="s">
        <v>359</v>
      </c>
      <c r="N5" s="156" t="s">
        <v>360</v>
      </c>
      <c r="O5" s="157" t="s">
        <v>361</v>
      </c>
      <c r="P5" s="156" t="s">
        <v>362</v>
      </c>
      <c r="Q5" s="157" t="s">
        <v>363</v>
      </c>
      <c r="R5" s="156" t="s">
        <v>364</v>
      </c>
      <c r="S5" s="157" t="s">
        <v>365</v>
      </c>
      <c r="T5" s="156" t="s">
        <v>366</v>
      </c>
      <c r="U5" s="156" t="s">
        <v>367</v>
      </c>
      <c r="V5" s="156" t="s">
        <v>368</v>
      </c>
      <c r="W5" s="158" t="s">
        <v>369</v>
      </c>
    </row>
    <row r="6" customFormat="false" ht="13.2" hidden="false" customHeight="false" outlineLevel="0" collapsed="false">
      <c r="A6" s="159" t="s">
        <v>370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customFormat="false" ht="13.2" hidden="false" customHeight="true" outlineLevel="0" collapsed="false">
      <c r="A7" s="160" t="s">
        <v>371</v>
      </c>
      <c r="B7" s="160"/>
      <c r="C7" s="160"/>
      <c r="D7" s="160"/>
      <c r="E7" s="160"/>
      <c r="F7" s="160"/>
      <c r="G7" s="161" t="n">
        <v>1</v>
      </c>
      <c r="H7" s="162" t="n">
        <v>212718480</v>
      </c>
      <c r="I7" s="162" t="n">
        <v>43664339</v>
      </c>
      <c r="J7" s="162" t="n">
        <v>186680</v>
      </c>
      <c r="K7" s="162" t="n">
        <v>358226</v>
      </c>
      <c r="L7" s="162" t="n">
        <v>358226</v>
      </c>
      <c r="M7" s="162"/>
      <c r="N7" s="162"/>
      <c r="O7" s="162" t="n">
        <v>-2798969</v>
      </c>
      <c r="P7" s="162"/>
      <c r="Q7" s="162"/>
      <c r="R7" s="162"/>
      <c r="S7" s="162" t="n">
        <v>76803003</v>
      </c>
      <c r="T7" s="162" t="n">
        <v>76910917</v>
      </c>
      <c r="U7" s="163" t="n">
        <f aca="false">H7+I7+J7+K7-L7+M7+N7+O7+P7+Q7+R7+S7+T7</f>
        <v>407484450</v>
      </c>
      <c r="V7" s="162"/>
      <c r="W7" s="163" t="n">
        <f aca="false">U7+V7</f>
        <v>407484450</v>
      </c>
    </row>
    <row r="8" customFormat="false" ht="13.2" hidden="false" customHeight="true" outlineLevel="0" collapsed="false">
      <c r="A8" s="164" t="s">
        <v>372</v>
      </c>
      <c r="B8" s="164"/>
      <c r="C8" s="164"/>
      <c r="D8" s="164"/>
      <c r="E8" s="164"/>
      <c r="F8" s="164"/>
      <c r="G8" s="161" t="n">
        <v>2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n">
        <f aca="false">H8+I8+J8+K8-L8+M8+N8+O8+P8+Q8+R8+S8+T8</f>
        <v>0</v>
      </c>
      <c r="V8" s="162"/>
      <c r="W8" s="163" t="n">
        <f aca="false">U8+V8</f>
        <v>0</v>
      </c>
    </row>
    <row r="9" customFormat="false" ht="13.2" hidden="false" customHeight="true" outlineLevel="0" collapsed="false">
      <c r="A9" s="164" t="s">
        <v>373</v>
      </c>
      <c r="B9" s="164"/>
      <c r="C9" s="164"/>
      <c r="D9" s="164"/>
      <c r="E9" s="164"/>
      <c r="F9" s="164"/>
      <c r="G9" s="161" t="n">
        <v>3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n">
        <f aca="false">H9+I9+J9+K9-L9+M9+N9+O9+P9+Q9+R9+S9+T9</f>
        <v>0</v>
      </c>
      <c r="V9" s="162"/>
      <c r="W9" s="163" t="n">
        <f aca="false">U9+V9</f>
        <v>0</v>
      </c>
    </row>
    <row r="10" customFormat="false" ht="24" hidden="false" customHeight="true" outlineLevel="0" collapsed="false">
      <c r="A10" s="165" t="s">
        <v>374</v>
      </c>
      <c r="B10" s="165"/>
      <c r="C10" s="165"/>
      <c r="D10" s="165"/>
      <c r="E10" s="165"/>
      <c r="F10" s="165"/>
      <c r="G10" s="166" t="n">
        <v>4</v>
      </c>
      <c r="H10" s="163" t="n">
        <f aca="false">H7+H8+H9</f>
        <v>212718480</v>
      </c>
      <c r="I10" s="163" t="n">
        <f aca="false">I7+I8+I9</f>
        <v>43664339</v>
      </c>
      <c r="J10" s="163" t="n">
        <f aca="false">J7+J8+J9</f>
        <v>186680</v>
      </c>
      <c r="K10" s="163" t="n">
        <f aca="false">K7+K8+K9</f>
        <v>358226</v>
      </c>
      <c r="L10" s="163" t="n">
        <f aca="false">L7+L8+L9</f>
        <v>358226</v>
      </c>
      <c r="M10" s="163" t="n">
        <f aca="false">M7+M8+M9</f>
        <v>0</v>
      </c>
      <c r="N10" s="163" t="n">
        <f aca="false">N7+N8+N9</f>
        <v>0</v>
      </c>
      <c r="O10" s="163" t="n">
        <f aca="false">O7+O8+O9</f>
        <v>-2798969</v>
      </c>
      <c r="P10" s="163" t="n">
        <f aca="false">P7+P8+P9</f>
        <v>0</v>
      </c>
      <c r="Q10" s="163" t="n">
        <f aca="false">Q7+Q8+Q9</f>
        <v>0</v>
      </c>
      <c r="R10" s="163" t="n">
        <f aca="false">R7+R8+R9</f>
        <v>0</v>
      </c>
      <c r="S10" s="163" t="n">
        <f aca="false">S7+S8+S9</f>
        <v>76803003</v>
      </c>
      <c r="T10" s="163" t="n">
        <f aca="false">T7+T8+T9</f>
        <v>76910917</v>
      </c>
      <c r="U10" s="163" t="n">
        <f aca="false">U7+U8+U9</f>
        <v>407484450</v>
      </c>
      <c r="V10" s="163" t="n">
        <f aca="false">V7+V8+V9</f>
        <v>0</v>
      </c>
      <c r="W10" s="163" t="n">
        <f aca="false">W7+W8+W9</f>
        <v>407484450</v>
      </c>
    </row>
    <row r="11" customFormat="false" ht="13.2" hidden="false" customHeight="true" outlineLevel="0" collapsed="false">
      <c r="A11" s="164" t="s">
        <v>375</v>
      </c>
      <c r="B11" s="164"/>
      <c r="C11" s="164"/>
      <c r="D11" s="164"/>
      <c r="E11" s="164"/>
      <c r="F11" s="164"/>
      <c r="G11" s="161" t="n">
        <v>5</v>
      </c>
      <c r="H11" s="167" t="n">
        <v>0</v>
      </c>
      <c r="I11" s="167" t="n">
        <v>0</v>
      </c>
      <c r="J11" s="167" t="n">
        <v>0</v>
      </c>
      <c r="K11" s="167" t="n">
        <v>0</v>
      </c>
      <c r="L11" s="167" t="n">
        <v>0</v>
      </c>
      <c r="M11" s="167" t="n">
        <v>0</v>
      </c>
      <c r="N11" s="167" t="n">
        <v>0</v>
      </c>
      <c r="O11" s="167" t="n">
        <v>0</v>
      </c>
      <c r="P11" s="167" t="n">
        <v>0</v>
      </c>
      <c r="Q11" s="167" t="n">
        <v>0</v>
      </c>
      <c r="R11" s="167" t="n">
        <v>0</v>
      </c>
      <c r="S11" s="167" t="n">
        <v>0</v>
      </c>
      <c r="T11" s="162" t="n">
        <v>64258277</v>
      </c>
      <c r="U11" s="163" t="n">
        <f aca="false">H11+I11+J11+K11-L11+M11+N11+O11+P11+Q11+R11+S11+T11</f>
        <v>64258277</v>
      </c>
      <c r="V11" s="162"/>
      <c r="W11" s="163" t="n">
        <f aca="false">U11+V11</f>
        <v>64258277</v>
      </c>
    </row>
    <row r="12" customFormat="false" ht="13.2" hidden="false" customHeight="true" outlineLevel="0" collapsed="false">
      <c r="A12" s="164" t="s">
        <v>376</v>
      </c>
      <c r="B12" s="164"/>
      <c r="C12" s="164"/>
      <c r="D12" s="164"/>
      <c r="E12" s="164"/>
      <c r="F12" s="164"/>
      <c r="G12" s="161" t="n">
        <v>6</v>
      </c>
      <c r="H12" s="167" t="n">
        <v>0</v>
      </c>
      <c r="I12" s="167" t="n">
        <v>0</v>
      </c>
      <c r="J12" s="167" t="n">
        <v>0</v>
      </c>
      <c r="K12" s="167" t="n">
        <v>0</v>
      </c>
      <c r="L12" s="167" t="n">
        <v>0</v>
      </c>
      <c r="M12" s="167" t="n">
        <v>0</v>
      </c>
      <c r="N12" s="162"/>
      <c r="O12" s="167" t="n">
        <v>0</v>
      </c>
      <c r="P12" s="167" t="n">
        <v>0</v>
      </c>
      <c r="Q12" s="167" t="n">
        <v>0</v>
      </c>
      <c r="R12" s="167" t="n">
        <v>0</v>
      </c>
      <c r="S12" s="167" t="n">
        <v>0</v>
      </c>
      <c r="T12" s="167" t="n">
        <v>0</v>
      </c>
      <c r="U12" s="163" t="n">
        <f aca="false">H12+I12+J12+K12-L12+M12+N12+O12+P12+Q12+R12+S12+T12</f>
        <v>0</v>
      </c>
      <c r="V12" s="162"/>
      <c r="W12" s="163" t="n">
        <f aca="false">U12+V12</f>
        <v>0</v>
      </c>
    </row>
    <row r="13" customFormat="false" ht="26.25" hidden="false" customHeight="true" outlineLevel="0" collapsed="false">
      <c r="A13" s="164" t="s">
        <v>377</v>
      </c>
      <c r="B13" s="164"/>
      <c r="C13" s="164"/>
      <c r="D13" s="164"/>
      <c r="E13" s="164"/>
      <c r="F13" s="164"/>
      <c r="G13" s="161" t="n">
        <v>7</v>
      </c>
      <c r="H13" s="167" t="n">
        <v>0</v>
      </c>
      <c r="I13" s="167" t="n">
        <v>0</v>
      </c>
      <c r="J13" s="167" t="n">
        <v>0</v>
      </c>
      <c r="K13" s="167" t="n">
        <v>0</v>
      </c>
      <c r="L13" s="167" t="n">
        <v>0</v>
      </c>
      <c r="M13" s="167" t="n">
        <v>0</v>
      </c>
      <c r="N13" s="167" t="n">
        <v>0</v>
      </c>
      <c r="O13" s="162" t="n">
        <v>96679</v>
      </c>
      <c r="P13" s="167" t="n">
        <v>0</v>
      </c>
      <c r="Q13" s="167" t="n">
        <v>0</v>
      </c>
      <c r="R13" s="167" t="n">
        <v>0</v>
      </c>
      <c r="S13" s="162"/>
      <c r="T13" s="162"/>
      <c r="U13" s="163" t="n">
        <f aca="false">H13+I13+J13+K13-L13+M13+N13+O13+P13+Q13+R13+S13+T13</f>
        <v>96679</v>
      </c>
      <c r="V13" s="162"/>
      <c r="W13" s="163" t="n">
        <f aca="false">U13+V13</f>
        <v>96679</v>
      </c>
    </row>
    <row r="14" customFormat="false" ht="29.25" hidden="false" customHeight="true" outlineLevel="0" collapsed="false">
      <c r="A14" s="164" t="s">
        <v>378</v>
      </c>
      <c r="B14" s="164"/>
      <c r="C14" s="164"/>
      <c r="D14" s="164"/>
      <c r="E14" s="164"/>
      <c r="F14" s="164"/>
      <c r="G14" s="161" t="n">
        <v>8</v>
      </c>
      <c r="H14" s="167" t="n">
        <v>0</v>
      </c>
      <c r="I14" s="167" t="n">
        <v>0</v>
      </c>
      <c r="J14" s="167" t="n">
        <v>0</v>
      </c>
      <c r="K14" s="167" t="n">
        <v>0</v>
      </c>
      <c r="L14" s="167" t="n">
        <v>0</v>
      </c>
      <c r="M14" s="167" t="n">
        <v>0</v>
      </c>
      <c r="N14" s="167" t="n">
        <v>0</v>
      </c>
      <c r="O14" s="167" t="n">
        <v>0</v>
      </c>
      <c r="P14" s="162"/>
      <c r="Q14" s="167" t="n">
        <v>0</v>
      </c>
      <c r="R14" s="167" t="n">
        <v>0</v>
      </c>
      <c r="S14" s="162"/>
      <c r="T14" s="162"/>
      <c r="U14" s="163" t="n">
        <f aca="false">H14+I14+J14+K14-L14+M14+N14+O14+P14+Q14+R14+S14+T14</f>
        <v>0</v>
      </c>
      <c r="V14" s="162"/>
      <c r="W14" s="163" t="n">
        <f aca="false">U14+V14</f>
        <v>0</v>
      </c>
    </row>
    <row r="15" customFormat="false" ht="13.2" hidden="false" customHeight="true" outlineLevel="0" collapsed="false">
      <c r="A15" s="164" t="s">
        <v>379</v>
      </c>
      <c r="B15" s="164"/>
      <c r="C15" s="164"/>
      <c r="D15" s="164"/>
      <c r="E15" s="164"/>
      <c r="F15" s="164"/>
      <c r="G15" s="161" t="n">
        <v>9</v>
      </c>
      <c r="H15" s="167" t="n">
        <v>0</v>
      </c>
      <c r="I15" s="167" t="n">
        <v>0</v>
      </c>
      <c r="J15" s="167" t="n">
        <v>0</v>
      </c>
      <c r="K15" s="167" t="n">
        <v>0</v>
      </c>
      <c r="L15" s="167" t="n">
        <v>0</v>
      </c>
      <c r="M15" s="167" t="n">
        <v>0</v>
      </c>
      <c r="N15" s="167" t="n">
        <v>0</v>
      </c>
      <c r="O15" s="167" t="n">
        <v>0</v>
      </c>
      <c r="P15" s="167" t="n">
        <v>0</v>
      </c>
      <c r="Q15" s="162"/>
      <c r="R15" s="167" t="n">
        <v>0</v>
      </c>
      <c r="S15" s="162"/>
      <c r="T15" s="162"/>
      <c r="U15" s="163" t="n">
        <f aca="false">H15+I15+J15+K15-L15+M15+N15+O15+P15+Q15+R15+S15+T15</f>
        <v>0</v>
      </c>
      <c r="V15" s="162"/>
      <c r="W15" s="163" t="n">
        <f aca="false">U15+V15</f>
        <v>0</v>
      </c>
    </row>
    <row r="16" customFormat="false" ht="28.5" hidden="false" customHeight="true" outlineLevel="0" collapsed="false">
      <c r="A16" s="164" t="s">
        <v>380</v>
      </c>
      <c r="B16" s="164"/>
      <c r="C16" s="164"/>
      <c r="D16" s="164"/>
      <c r="E16" s="164"/>
      <c r="F16" s="164"/>
      <c r="G16" s="161" t="n">
        <v>10</v>
      </c>
      <c r="H16" s="167" t="n">
        <v>0</v>
      </c>
      <c r="I16" s="167" t="n">
        <v>0</v>
      </c>
      <c r="J16" s="167" t="n">
        <v>0</v>
      </c>
      <c r="K16" s="167" t="n">
        <v>0</v>
      </c>
      <c r="L16" s="167" t="n">
        <v>0</v>
      </c>
      <c r="M16" s="167" t="n">
        <v>0</v>
      </c>
      <c r="N16" s="167" t="n">
        <v>0</v>
      </c>
      <c r="O16" s="167" t="n">
        <v>0</v>
      </c>
      <c r="P16" s="167" t="n">
        <v>0</v>
      </c>
      <c r="Q16" s="167" t="n">
        <v>0</v>
      </c>
      <c r="R16" s="162"/>
      <c r="S16" s="162"/>
      <c r="T16" s="162"/>
      <c r="U16" s="163" t="n">
        <f aca="false">H16+I16+J16+K16-L16+M16+N16+O16+P16+Q16+R16+S16+T16</f>
        <v>0</v>
      </c>
      <c r="V16" s="162"/>
      <c r="W16" s="163" t="n">
        <f aca="false">U16+V16</f>
        <v>0</v>
      </c>
    </row>
    <row r="17" customFormat="false" ht="23.25" hidden="false" customHeight="true" outlineLevel="0" collapsed="false">
      <c r="A17" s="164" t="s">
        <v>381</v>
      </c>
      <c r="B17" s="164"/>
      <c r="C17" s="164"/>
      <c r="D17" s="164"/>
      <c r="E17" s="164"/>
      <c r="F17" s="164"/>
      <c r="G17" s="161" t="n">
        <v>11</v>
      </c>
      <c r="H17" s="167" t="n">
        <v>0</v>
      </c>
      <c r="I17" s="167" t="n">
        <v>0</v>
      </c>
      <c r="J17" s="167" t="n">
        <v>0</v>
      </c>
      <c r="K17" s="167" t="n">
        <v>0</v>
      </c>
      <c r="L17" s="167" t="n">
        <v>0</v>
      </c>
      <c r="M17" s="167" t="n">
        <v>0</v>
      </c>
      <c r="N17" s="162"/>
      <c r="O17" s="162"/>
      <c r="P17" s="162"/>
      <c r="Q17" s="162"/>
      <c r="R17" s="162"/>
      <c r="S17" s="162"/>
      <c r="T17" s="162"/>
      <c r="U17" s="163" t="n">
        <f aca="false">H17+I17+J17+K17-L17+M17+N17+O17+P17+Q17+R17+S17+T17</f>
        <v>0</v>
      </c>
      <c r="V17" s="162"/>
      <c r="W17" s="163" t="n">
        <f aca="false">U17+V17</f>
        <v>0</v>
      </c>
    </row>
    <row r="18" customFormat="false" ht="13.2" hidden="false" customHeight="true" outlineLevel="0" collapsed="false">
      <c r="A18" s="164" t="s">
        <v>382</v>
      </c>
      <c r="B18" s="164"/>
      <c r="C18" s="164"/>
      <c r="D18" s="164"/>
      <c r="E18" s="164"/>
      <c r="F18" s="164"/>
      <c r="G18" s="161" t="n">
        <v>12</v>
      </c>
      <c r="H18" s="167" t="n">
        <v>0</v>
      </c>
      <c r="I18" s="167" t="n">
        <v>0</v>
      </c>
      <c r="J18" s="167" t="n">
        <v>0</v>
      </c>
      <c r="K18" s="167" t="n">
        <v>0</v>
      </c>
      <c r="L18" s="167" t="n">
        <v>0</v>
      </c>
      <c r="M18" s="167" t="n">
        <v>0</v>
      </c>
      <c r="N18" s="162"/>
      <c r="O18" s="162"/>
      <c r="P18" s="162"/>
      <c r="Q18" s="162"/>
      <c r="R18" s="162"/>
      <c r="S18" s="162"/>
      <c r="T18" s="162"/>
      <c r="U18" s="163" t="n">
        <f aca="false">H18+I18+J18+K18-L18+M18+N18+O18+P18+Q18+R18+S18+T18</f>
        <v>0</v>
      </c>
      <c r="V18" s="162"/>
      <c r="W18" s="163" t="n">
        <f aca="false">U18+V18</f>
        <v>0</v>
      </c>
    </row>
    <row r="19" customFormat="false" ht="13.2" hidden="false" customHeight="true" outlineLevel="0" collapsed="false">
      <c r="A19" s="164" t="s">
        <v>383</v>
      </c>
      <c r="B19" s="164"/>
      <c r="C19" s="164"/>
      <c r="D19" s="164"/>
      <c r="E19" s="164"/>
      <c r="F19" s="164"/>
      <c r="G19" s="161" t="n">
        <v>13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 t="n">
        <f aca="false">H19+I19+J19+K19-L19+M19+N19+O19+P19+Q19+R19+S19+T19</f>
        <v>0</v>
      </c>
      <c r="V19" s="162"/>
      <c r="W19" s="163" t="n">
        <f aca="false">U19+V19</f>
        <v>0</v>
      </c>
    </row>
    <row r="20" customFormat="false" ht="13.2" hidden="false" customHeight="true" outlineLevel="0" collapsed="false">
      <c r="A20" s="164" t="s">
        <v>384</v>
      </c>
      <c r="B20" s="164"/>
      <c r="C20" s="164"/>
      <c r="D20" s="164"/>
      <c r="E20" s="164"/>
      <c r="F20" s="164"/>
      <c r="G20" s="161" t="n">
        <v>14</v>
      </c>
      <c r="H20" s="167" t="n">
        <v>0</v>
      </c>
      <c r="I20" s="167" t="n">
        <v>0</v>
      </c>
      <c r="J20" s="167" t="n">
        <v>0</v>
      </c>
      <c r="K20" s="167" t="n">
        <v>0</v>
      </c>
      <c r="L20" s="167" t="n">
        <v>0</v>
      </c>
      <c r="M20" s="167" t="n">
        <v>0</v>
      </c>
      <c r="N20" s="162"/>
      <c r="O20" s="162"/>
      <c r="P20" s="162"/>
      <c r="Q20" s="162"/>
      <c r="R20" s="162"/>
      <c r="S20" s="162"/>
      <c r="T20" s="162"/>
      <c r="U20" s="163" t="n">
        <f aca="false">H20+I20+J20+K20-L20+M20+N20+O20+P20+Q20+R20+S20+T20</f>
        <v>0</v>
      </c>
      <c r="V20" s="162"/>
      <c r="W20" s="163" t="n">
        <f aca="false">U20+V20</f>
        <v>0</v>
      </c>
    </row>
    <row r="21" customFormat="false" ht="30.75" hidden="false" customHeight="true" outlineLevel="0" collapsed="false">
      <c r="A21" s="164" t="s">
        <v>385</v>
      </c>
      <c r="B21" s="164"/>
      <c r="C21" s="164"/>
      <c r="D21" s="164"/>
      <c r="E21" s="164"/>
      <c r="F21" s="164"/>
      <c r="G21" s="161" t="n">
        <v>15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 t="n">
        <f aca="false">H21+I21+J21+K21-L21+M21+N21+O21+P21+Q21+R21+S21+T21</f>
        <v>0</v>
      </c>
      <c r="V21" s="162"/>
      <c r="W21" s="163" t="n">
        <f aca="false">U21+V21</f>
        <v>0</v>
      </c>
    </row>
    <row r="22" customFormat="false" ht="28.5" hidden="false" customHeight="true" outlineLevel="0" collapsed="false">
      <c r="A22" s="164" t="s">
        <v>386</v>
      </c>
      <c r="B22" s="164"/>
      <c r="C22" s="164"/>
      <c r="D22" s="164"/>
      <c r="E22" s="164"/>
      <c r="F22" s="164"/>
      <c r="G22" s="161" t="n">
        <v>16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 t="n">
        <f aca="false">H22+I22+J22+K22-L22+M22+N22+O22+P22+Q22+R22+S22+T22</f>
        <v>0</v>
      </c>
      <c r="V22" s="162"/>
      <c r="W22" s="163" t="n">
        <f aca="false">U22+V22</f>
        <v>0</v>
      </c>
    </row>
    <row r="23" customFormat="false" ht="26.25" hidden="false" customHeight="true" outlineLevel="0" collapsed="false">
      <c r="A23" s="164" t="s">
        <v>387</v>
      </c>
      <c r="B23" s="164"/>
      <c r="C23" s="164"/>
      <c r="D23" s="164"/>
      <c r="E23" s="164"/>
      <c r="F23" s="164"/>
      <c r="G23" s="161" t="n">
        <v>17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 t="n">
        <f aca="false">H23+I23+J23+K23-L23+M23+N23+O23+P23+Q23+R23+S23+T23</f>
        <v>0</v>
      </c>
      <c r="V23" s="162"/>
      <c r="W23" s="163" t="n">
        <f aca="false">U23+V23</f>
        <v>0</v>
      </c>
    </row>
    <row r="24" customFormat="false" ht="13.2" hidden="false" customHeight="true" outlineLevel="0" collapsed="false">
      <c r="A24" s="164" t="s">
        <v>388</v>
      </c>
      <c r="B24" s="164"/>
      <c r="C24" s="164"/>
      <c r="D24" s="164"/>
      <c r="E24" s="164"/>
      <c r="F24" s="164"/>
      <c r="G24" s="161" t="n">
        <v>18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 t="n">
        <f aca="false">H24+I24+J24+K24-L24+M24+N24+O24+P24+Q24+R24+S24+T24</f>
        <v>0</v>
      </c>
      <c r="V24" s="162"/>
      <c r="W24" s="163" t="n">
        <f aca="false">U24+V24</f>
        <v>0</v>
      </c>
    </row>
    <row r="25" customFormat="false" ht="13.2" hidden="false" customHeight="true" outlineLevel="0" collapsed="false">
      <c r="A25" s="164" t="s">
        <v>389</v>
      </c>
      <c r="B25" s="164"/>
      <c r="C25" s="164"/>
      <c r="D25" s="164"/>
      <c r="E25" s="164"/>
      <c r="F25" s="164"/>
      <c r="G25" s="161" t="n">
        <v>19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 t="n">
        <v>-32722560</v>
      </c>
      <c r="U25" s="163" t="n">
        <f aca="false">H25+I25+J25+K25-L25+M25+N25+O25+P25+Q25+R25+S25+T25</f>
        <v>-32722560</v>
      </c>
      <c r="V25" s="162"/>
      <c r="W25" s="163" t="n">
        <f aca="false">U25+V25</f>
        <v>-32722560</v>
      </c>
    </row>
    <row r="26" customFormat="false" ht="13.2" hidden="false" customHeight="true" outlineLevel="0" collapsed="false">
      <c r="A26" s="164" t="s">
        <v>390</v>
      </c>
      <c r="B26" s="164"/>
      <c r="C26" s="164"/>
      <c r="D26" s="164"/>
      <c r="E26" s="164"/>
      <c r="F26" s="164"/>
      <c r="G26" s="161" t="n">
        <v>20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n">
        <v>44188357</v>
      </c>
      <c r="T26" s="162" t="n">
        <v>-44188357</v>
      </c>
      <c r="U26" s="163" t="n">
        <f aca="false">H26+I26+J26+K26-L26+M26+N26+O26+P26+Q26+R26+S26+T26</f>
        <v>0</v>
      </c>
      <c r="V26" s="162"/>
      <c r="W26" s="163" t="n">
        <f aca="false">U26+V26</f>
        <v>0</v>
      </c>
    </row>
    <row r="27" customFormat="false" ht="13.2" hidden="false" customHeight="true" outlineLevel="0" collapsed="false">
      <c r="A27" s="164" t="s">
        <v>391</v>
      </c>
      <c r="B27" s="164"/>
      <c r="C27" s="164"/>
      <c r="D27" s="164"/>
      <c r="E27" s="164"/>
      <c r="F27" s="164"/>
      <c r="G27" s="161" t="n">
        <v>21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n">
        <f aca="false">H27+I27+J27+K27-L27+M27+N27+O27+P27+Q27+R27+S27+T27</f>
        <v>0</v>
      </c>
      <c r="V27" s="162"/>
      <c r="W27" s="163" t="n">
        <f aca="false">U27+V27</f>
        <v>0</v>
      </c>
    </row>
    <row r="28" customFormat="false" ht="13.2" hidden="false" customHeight="true" outlineLevel="0" collapsed="false">
      <c r="A28" s="164" t="s">
        <v>392</v>
      </c>
      <c r="B28" s="164"/>
      <c r="C28" s="164"/>
      <c r="D28" s="164"/>
      <c r="E28" s="164"/>
      <c r="F28" s="164"/>
      <c r="G28" s="161" t="n">
        <v>22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 t="n">
        <f aca="false">H28+I28+J28+K28-L28+M28+N28+O28+P28+Q28+R28+S28+T28</f>
        <v>0</v>
      </c>
      <c r="V28" s="162"/>
      <c r="W28" s="163" t="n">
        <f aca="false">U28+V28</f>
        <v>0</v>
      </c>
    </row>
    <row r="29" customFormat="false" ht="21.75" hidden="false" customHeight="true" outlineLevel="0" collapsed="false">
      <c r="A29" s="168" t="s">
        <v>393</v>
      </c>
      <c r="B29" s="168"/>
      <c r="C29" s="168"/>
      <c r="D29" s="168"/>
      <c r="E29" s="168"/>
      <c r="F29" s="168"/>
      <c r="G29" s="169" t="n">
        <v>23</v>
      </c>
      <c r="H29" s="170" t="n">
        <f aca="false">SUM(H10:H28)</f>
        <v>212718480</v>
      </c>
      <c r="I29" s="170" t="n">
        <f aca="false">SUM(I10:I28)</f>
        <v>43664339</v>
      </c>
      <c r="J29" s="170" t="n">
        <f aca="false">SUM(J10:J28)</f>
        <v>186680</v>
      </c>
      <c r="K29" s="170" t="n">
        <f aca="false">SUM(K10:K28)</f>
        <v>358226</v>
      </c>
      <c r="L29" s="170" t="n">
        <f aca="false">SUM(L10:L28)</f>
        <v>358226</v>
      </c>
      <c r="M29" s="170" t="n">
        <f aca="false">SUM(M10:M28)</f>
        <v>0</v>
      </c>
      <c r="N29" s="170" t="n">
        <f aca="false">SUM(N10:N28)</f>
        <v>0</v>
      </c>
      <c r="O29" s="170" t="n">
        <f aca="false">SUM(O10:O28)</f>
        <v>-2702290</v>
      </c>
      <c r="P29" s="170" t="n">
        <f aca="false">SUM(P10:P28)</f>
        <v>0</v>
      </c>
      <c r="Q29" s="170" t="n">
        <f aca="false">SUM(Q10:Q28)</f>
        <v>0</v>
      </c>
      <c r="R29" s="170" t="n">
        <f aca="false">SUM(R10:R28)</f>
        <v>0</v>
      </c>
      <c r="S29" s="170" t="n">
        <f aca="false">SUM(S10:S28)</f>
        <v>120991360</v>
      </c>
      <c r="T29" s="170" t="n">
        <f aca="false">SUM(T10:T28)</f>
        <v>64258277</v>
      </c>
      <c r="U29" s="170" t="n">
        <f aca="false">SUM(U10:U28)</f>
        <v>439116846</v>
      </c>
      <c r="V29" s="170" t="n">
        <f aca="false">SUM(V10:V28)</f>
        <v>0</v>
      </c>
      <c r="W29" s="170" t="n">
        <f aca="false">SUM(W10:W28)</f>
        <v>439116846</v>
      </c>
    </row>
    <row r="30" customFormat="false" ht="13.2" hidden="false" customHeight="false" outlineLevel="0" collapsed="false">
      <c r="A30" s="171" t="s">
        <v>394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customFormat="false" ht="36.75" hidden="false" customHeight="true" outlineLevel="0" collapsed="false">
      <c r="A31" s="172" t="s">
        <v>395</v>
      </c>
      <c r="B31" s="172"/>
      <c r="C31" s="172"/>
      <c r="D31" s="172"/>
      <c r="E31" s="172"/>
      <c r="F31" s="172"/>
      <c r="G31" s="166" t="n">
        <v>24</v>
      </c>
      <c r="H31" s="163" t="n">
        <f aca="false">SUM(H12:H20)</f>
        <v>0</v>
      </c>
      <c r="I31" s="163" t="n">
        <f aca="false">SUM(I12:I20)</f>
        <v>0</v>
      </c>
      <c r="J31" s="163" t="n">
        <f aca="false">SUM(J12:J20)</f>
        <v>0</v>
      </c>
      <c r="K31" s="163" t="n">
        <f aca="false">SUM(K12:K20)</f>
        <v>0</v>
      </c>
      <c r="L31" s="163" t="n">
        <f aca="false">SUM(L12:L20)</f>
        <v>0</v>
      </c>
      <c r="M31" s="163" t="n">
        <f aca="false">SUM(M12:M20)</f>
        <v>0</v>
      </c>
      <c r="N31" s="163" t="n">
        <f aca="false">SUM(N12:N20)</f>
        <v>0</v>
      </c>
      <c r="O31" s="163" t="n">
        <f aca="false">SUM(O12:O20)</f>
        <v>96679</v>
      </c>
      <c r="P31" s="163" t="n">
        <f aca="false">SUM(P12:P20)</f>
        <v>0</v>
      </c>
      <c r="Q31" s="163" t="n">
        <f aca="false">SUM(Q12:Q20)</f>
        <v>0</v>
      </c>
      <c r="R31" s="163" t="n">
        <f aca="false">SUM(R12:R20)</f>
        <v>0</v>
      </c>
      <c r="S31" s="163" t="n">
        <f aca="false">SUM(S12:S20)</f>
        <v>0</v>
      </c>
      <c r="T31" s="163" t="n">
        <f aca="false">SUM(T12:T20)</f>
        <v>0</v>
      </c>
      <c r="U31" s="163" t="n">
        <f aca="false">SUM(U12:U20)</f>
        <v>96679</v>
      </c>
      <c r="V31" s="163" t="n">
        <f aca="false">SUM(V12:V20)</f>
        <v>0</v>
      </c>
      <c r="W31" s="163" t="n">
        <f aca="false">SUM(W12:W20)</f>
        <v>96679</v>
      </c>
    </row>
    <row r="32" customFormat="false" ht="31.5" hidden="false" customHeight="true" outlineLevel="0" collapsed="false">
      <c r="A32" s="172" t="s">
        <v>396</v>
      </c>
      <c r="B32" s="172"/>
      <c r="C32" s="172"/>
      <c r="D32" s="172"/>
      <c r="E32" s="172"/>
      <c r="F32" s="172"/>
      <c r="G32" s="166" t="n">
        <v>25</v>
      </c>
      <c r="H32" s="163" t="n">
        <f aca="false">H11+H31</f>
        <v>0</v>
      </c>
      <c r="I32" s="163" t="n">
        <f aca="false">I11+I31</f>
        <v>0</v>
      </c>
      <c r="J32" s="163" t="n">
        <f aca="false">J11+J31</f>
        <v>0</v>
      </c>
      <c r="K32" s="163" t="n">
        <f aca="false">K11+K31</f>
        <v>0</v>
      </c>
      <c r="L32" s="163" t="n">
        <f aca="false">L11+L31</f>
        <v>0</v>
      </c>
      <c r="M32" s="163" t="n">
        <f aca="false">M11+M31</f>
        <v>0</v>
      </c>
      <c r="N32" s="163" t="n">
        <f aca="false">N11+N31</f>
        <v>0</v>
      </c>
      <c r="O32" s="163" t="n">
        <f aca="false">O11+O31</f>
        <v>96679</v>
      </c>
      <c r="P32" s="163" t="n">
        <f aca="false">P11+P31</f>
        <v>0</v>
      </c>
      <c r="Q32" s="163" t="n">
        <f aca="false">Q11+Q31</f>
        <v>0</v>
      </c>
      <c r="R32" s="163" t="n">
        <f aca="false">R11+R31</f>
        <v>0</v>
      </c>
      <c r="S32" s="163" t="n">
        <f aca="false">S11+S31</f>
        <v>0</v>
      </c>
      <c r="T32" s="163" t="n">
        <f aca="false">T11+T31</f>
        <v>64258277</v>
      </c>
      <c r="U32" s="163" t="n">
        <f aca="false">U11+U31</f>
        <v>64354956</v>
      </c>
      <c r="V32" s="163" t="n">
        <f aca="false">V11+V31</f>
        <v>0</v>
      </c>
      <c r="W32" s="163" t="n">
        <f aca="false">W11+W31</f>
        <v>64354956</v>
      </c>
    </row>
    <row r="33" customFormat="false" ht="30.75" hidden="false" customHeight="true" outlineLevel="0" collapsed="false">
      <c r="A33" s="173" t="s">
        <v>397</v>
      </c>
      <c r="B33" s="173"/>
      <c r="C33" s="173"/>
      <c r="D33" s="173"/>
      <c r="E33" s="173"/>
      <c r="F33" s="173"/>
      <c r="G33" s="169" t="n">
        <v>26</v>
      </c>
      <c r="H33" s="170" t="n">
        <f aca="false">SUM(H21:H28)</f>
        <v>0</v>
      </c>
      <c r="I33" s="170" t="n">
        <f aca="false">SUM(I21:I28)</f>
        <v>0</v>
      </c>
      <c r="J33" s="170" t="n">
        <f aca="false">SUM(J21:J28)</f>
        <v>0</v>
      </c>
      <c r="K33" s="170" t="n">
        <f aca="false">SUM(K21:K28)</f>
        <v>0</v>
      </c>
      <c r="L33" s="170" t="n">
        <f aca="false">SUM(L21:L28)</f>
        <v>0</v>
      </c>
      <c r="M33" s="170" t="n">
        <f aca="false">SUM(M21:M28)</f>
        <v>0</v>
      </c>
      <c r="N33" s="170" t="n">
        <f aca="false">SUM(N21:N28)</f>
        <v>0</v>
      </c>
      <c r="O33" s="170" t="n">
        <f aca="false">SUM(O21:O28)</f>
        <v>0</v>
      </c>
      <c r="P33" s="170" t="n">
        <f aca="false">SUM(P21:P28)</f>
        <v>0</v>
      </c>
      <c r="Q33" s="170" t="n">
        <f aca="false">SUM(Q21:Q28)</f>
        <v>0</v>
      </c>
      <c r="R33" s="170" t="n">
        <f aca="false">SUM(R21:R28)</f>
        <v>0</v>
      </c>
      <c r="S33" s="170" t="n">
        <f aca="false">SUM(S21:S28)</f>
        <v>44188357</v>
      </c>
      <c r="T33" s="170" t="n">
        <f aca="false">SUM(T21:T28)</f>
        <v>-76910917</v>
      </c>
      <c r="U33" s="170" t="n">
        <f aca="false">SUM(U21:U28)</f>
        <v>-32722560</v>
      </c>
      <c r="V33" s="170" t="n">
        <f aca="false">SUM(V21:V28)</f>
        <v>0</v>
      </c>
      <c r="W33" s="170" t="n">
        <f aca="false">SUM(W21:W28)</f>
        <v>-32722560</v>
      </c>
    </row>
    <row r="34" customFormat="false" ht="13.2" hidden="false" customHeight="false" outlineLevel="0" collapsed="false">
      <c r="A34" s="171" t="s">
        <v>177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3.2" hidden="false" customHeight="true" outlineLevel="0" collapsed="false">
      <c r="A35" s="160" t="s">
        <v>398</v>
      </c>
      <c r="B35" s="160"/>
      <c r="C35" s="160"/>
      <c r="D35" s="160"/>
      <c r="E35" s="160"/>
      <c r="F35" s="160"/>
      <c r="G35" s="161" t="n">
        <v>27</v>
      </c>
      <c r="H35" s="162" t="n">
        <v>212718480</v>
      </c>
      <c r="I35" s="162" t="n">
        <v>43664339</v>
      </c>
      <c r="J35" s="162" t="n">
        <v>186680</v>
      </c>
      <c r="K35" s="162" t="n">
        <v>358226</v>
      </c>
      <c r="L35" s="162" t="n">
        <v>358226</v>
      </c>
      <c r="M35" s="162"/>
      <c r="N35" s="162"/>
      <c r="O35" s="162" t="n">
        <v>-2702290</v>
      </c>
      <c r="P35" s="162"/>
      <c r="Q35" s="162"/>
      <c r="R35" s="162"/>
      <c r="S35" s="162" t="n">
        <v>120991360</v>
      </c>
      <c r="T35" s="162" t="n">
        <v>64258277</v>
      </c>
      <c r="U35" s="174" t="n">
        <f aca="false">H35+I35+J35+K35-L35+M35+N35+O35+P35+Q35+R35+S35+T35</f>
        <v>439116846</v>
      </c>
      <c r="V35" s="162"/>
      <c r="W35" s="174" t="n">
        <f aca="false">U35+V35</f>
        <v>439116846</v>
      </c>
    </row>
    <row r="36" customFormat="false" ht="13.2" hidden="false" customHeight="true" outlineLevel="0" collapsed="false">
      <c r="A36" s="164" t="s">
        <v>372</v>
      </c>
      <c r="B36" s="164"/>
      <c r="C36" s="164"/>
      <c r="D36" s="164"/>
      <c r="E36" s="164"/>
      <c r="F36" s="164"/>
      <c r="G36" s="161" t="n">
        <v>28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74" t="n">
        <f aca="false">H36+I36+J36+K36-L36+M36+N36+O36+P36+Q36+R36+S36+T36</f>
        <v>0</v>
      </c>
      <c r="V36" s="162"/>
      <c r="W36" s="174" t="n">
        <f aca="false">U36+V36</f>
        <v>0</v>
      </c>
    </row>
    <row r="37" customFormat="false" ht="13.2" hidden="false" customHeight="true" outlineLevel="0" collapsed="false">
      <c r="A37" s="164" t="s">
        <v>373</v>
      </c>
      <c r="B37" s="164"/>
      <c r="C37" s="164"/>
      <c r="D37" s="164"/>
      <c r="E37" s="164"/>
      <c r="F37" s="164"/>
      <c r="G37" s="161" t="n">
        <v>29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74" t="n">
        <f aca="false">H37+I37+J37+K37-L37+M37+N37+O37+P37+Q37+R37+S37+T37</f>
        <v>0</v>
      </c>
      <c r="V37" s="162"/>
      <c r="W37" s="174" t="n">
        <f aca="false">U37+V37</f>
        <v>0</v>
      </c>
    </row>
    <row r="38" customFormat="false" ht="25.5" hidden="false" customHeight="true" outlineLevel="0" collapsed="false">
      <c r="A38" s="160" t="s">
        <v>399</v>
      </c>
      <c r="B38" s="160"/>
      <c r="C38" s="160"/>
      <c r="D38" s="160"/>
      <c r="E38" s="160"/>
      <c r="F38" s="160"/>
      <c r="G38" s="161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358226</v>
      </c>
      <c r="L38" s="174" t="n">
        <f aca="false">L35+L36+L37</f>
        <v>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-2702290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120991360</v>
      </c>
      <c r="T38" s="174" t="n">
        <f aca="false">T35+T36+T37</f>
        <v>64258277</v>
      </c>
      <c r="U38" s="174" t="n">
        <f aca="false">U35+U36+U37</f>
        <v>439116846</v>
      </c>
      <c r="V38" s="174" t="n">
        <f aca="false">V35+V36+V37</f>
        <v>0</v>
      </c>
      <c r="W38" s="174" t="n">
        <f aca="false">W35+W36+W37</f>
        <v>439116846</v>
      </c>
    </row>
    <row r="39" customFormat="false" ht="13.2" hidden="false" customHeight="true" outlineLevel="0" collapsed="false">
      <c r="A39" s="164" t="s">
        <v>375</v>
      </c>
      <c r="B39" s="164"/>
      <c r="C39" s="164"/>
      <c r="D39" s="164"/>
      <c r="E39" s="164"/>
      <c r="F39" s="164"/>
      <c r="G39" s="161" t="n">
        <v>31</v>
      </c>
      <c r="H39" s="167" t="n">
        <v>0</v>
      </c>
      <c r="I39" s="167" t="n">
        <v>0</v>
      </c>
      <c r="J39" s="167" t="n">
        <v>0</v>
      </c>
      <c r="K39" s="167" t="n">
        <v>0</v>
      </c>
      <c r="L39" s="167" t="n">
        <v>0</v>
      </c>
      <c r="M39" s="167" t="n">
        <v>0</v>
      </c>
      <c r="N39" s="167" t="n">
        <v>0</v>
      </c>
      <c r="O39" s="167" t="n">
        <v>0</v>
      </c>
      <c r="P39" s="167" t="n">
        <v>0</v>
      </c>
      <c r="Q39" s="167" t="n">
        <v>0</v>
      </c>
      <c r="R39" s="167" t="n">
        <v>0</v>
      </c>
      <c r="S39" s="167" t="n">
        <v>0</v>
      </c>
      <c r="T39" s="162" t="n">
        <v>114324330</v>
      </c>
      <c r="U39" s="174" t="n">
        <f aca="false">H39+I39+J39+K39-L39+M39+N39+O39+P39+Q39+R39+S39+T39</f>
        <v>114324330</v>
      </c>
      <c r="V39" s="162"/>
      <c r="W39" s="174" t="n">
        <f aca="false">U39+V39</f>
        <v>114324330</v>
      </c>
    </row>
    <row r="40" customFormat="false" ht="13.2" hidden="false" customHeight="true" outlineLevel="0" collapsed="false">
      <c r="A40" s="164" t="s">
        <v>376</v>
      </c>
      <c r="B40" s="164"/>
      <c r="C40" s="164"/>
      <c r="D40" s="164"/>
      <c r="E40" s="164"/>
      <c r="F40" s="164"/>
      <c r="G40" s="161" t="n">
        <v>32</v>
      </c>
      <c r="H40" s="167" t="n">
        <v>0</v>
      </c>
      <c r="I40" s="167" t="n">
        <v>0</v>
      </c>
      <c r="J40" s="167" t="n">
        <v>0</v>
      </c>
      <c r="K40" s="167" t="n">
        <v>0</v>
      </c>
      <c r="L40" s="167" t="n">
        <v>0</v>
      </c>
      <c r="M40" s="167" t="n">
        <v>0</v>
      </c>
      <c r="N40" s="162"/>
      <c r="O40" s="167" t="n">
        <v>0</v>
      </c>
      <c r="P40" s="167" t="n">
        <v>0</v>
      </c>
      <c r="Q40" s="167" t="n">
        <v>0</v>
      </c>
      <c r="R40" s="167" t="n">
        <v>0</v>
      </c>
      <c r="S40" s="167" t="n">
        <v>0</v>
      </c>
      <c r="T40" s="167" t="n">
        <v>0</v>
      </c>
      <c r="U40" s="174" t="n">
        <f aca="false">H40+I40+J40+K40-L40+M40+N40+O40+P40+Q40+R40+S40+T40</f>
        <v>0</v>
      </c>
      <c r="V40" s="162"/>
      <c r="W40" s="174" t="n">
        <f aca="false">U40+V40</f>
        <v>0</v>
      </c>
    </row>
    <row r="41" customFormat="false" ht="27" hidden="false" customHeight="true" outlineLevel="0" collapsed="false">
      <c r="A41" s="164" t="s">
        <v>400</v>
      </c>
      <c r="B41" s="164"/>
      <c r="C41" s="164"/>
      <c r="D41" s="164"/>
      <c r="E41" s="164"/>
      <c r="F41" s="164"/>
      <c r="G41" s="161" t="n">
        <v>33</v>
      </c>
      <c r="H41" s="167" t="n">
        <v>0</v>
      </c>
      <c r="I41" s="167" t="n">
        <v>0</v>
      </c>
      <c r="J41" s="167" t="n">
        <v>0</v>
      </c>
      <c r="K41" s="167" t="n">
        <v>0</v>
      </c>
      <c r="L41" s="167" t="n">
        <v>0</v>
      </c>
      <c r="M41" s="167" t="n">
        <v>0</v>
      </c>
      <c r="N41" s="167" t="n">
        <v>0</v>
      </c>
      <c r="O41" s="162"/>
      <c r="P41" s="167" t="n">
        <v>0</v>
      </c>
      <c r="Q41" s="167" t="n">
        <v>0</v>
      </c>
      <c r="R41" s="167" t="n">
        <v>0</v>
      </c>
      <c r="S41" s="162"/>
      <c r="T41" s="162"/>
      <c r="U41" s="174" t="n">
        <f aca="false">H41+I41+J41+K41-L41+M41+N41+O41+P41+Q41+R41+S41+T41</f>
        <v>0</v>
      </c>
      <c r="V41" s="162"/>
      <c r="W41" s="174" t="n">
        <f aca="false">U41+V41</f>
        <v>0</v>
      </c>
    </row>
    <row r="42" customFormat="false" ht="20.25" hidden="false" customHeight="true" outlineLevel="0" collapsed="false">
      <c r="A42" s="164" t="s">
        <v>378</v>
      </c>
      <c r="B42" s="164"/>
      <c r="C42" s="164"/>
      <c r="D42" s="164"/>
      <c r="E42" s="164"/>
      <c r="F42" s="164"/>
      <c r="G42" s="161" t="n">
        <v>34</v>
      </c>
      <c r="H42" s="167" t="n">
        <v>0</v>
      </c>
      <c r="I42" s="167" t="n">
        <v>0</v>
      </c>
      <c r="J42" s="167" t="n">
        <v>0</v>
      </c>
      <c r="K42" s="167" t="n">
        <v>0</v>
      </c>
      <c r="L42" s="167" t="n">
        <v>0</v>
      </c>
      <c r="M42" s="167" t="n">
        <v>0</v>
      </c>
      <c r="N42" s="167" t="n">
        <v>0</v>
      </c>
      <c r="O42" s="167" t="n">
        <v>0</v>
      </c>
      <c r="P42" s="162"/>
      <c r="Q42" s="167" t="n">
        <v>0</v>
      </c>
      <c r="R42" s="167" t="n">
        <v>0</v>
      </c>
      <c r="S42" s="162"/>
      <c r="T42" s="162"/>
      <c r="U42" s="174" t="n">
        <f aca="false">H42+I42+J42+K42-L42+M42+N42+O42+P42+Q42+R42+S42+T42</f>
        <v>0</v>
      </c>
      <c r="V42" s="162"/>
      <c r="W42" s="174" t="n">
        <f aca="false">U42+V42</f>
        <v>0</v>
      </c>
    </row>
    <row r="43" customFormat="false" ht="21" hidden="false" customHeight="true" outlineLevel="0" collapsed="false">
      <c r="A43" s="164" t="s">
        <v>379</v>
      </c>
      <c r="B43" s="164"/>
      <c r="C43" s="164"/>
      <c r="D43" s="164"/>
      <c r="E43" s="164"/>
      <c r="F43" s="164"/>
      <c r="G43" s="161" t="n">
        <v>35</v>
      </c>
      <c r="H43" s="167" t="n">
        <v>0</v>
      </c>
      <c r="I43" s="167" t="n">
        <v>0</v>
      </c>
      <c r="J43" s="167" t="n">
        <v>0</v>
      </c>
      <c r="K43" s="167" t="n">
        <v>0</v>
      </c>
      <c r="L43" s="167" t="n">
        <v>0</v>
      </c>
      <c r="M43" s="167" t="n">
        <v>0</v>
      </c>
      <c r="N43" s="167" t="n">
        <v>0</v>
      </c>
      <c r="O43" s="167" t="n">
        <v>0</v>
      </c>
      <c r="P43" s="167" t="n">
        <v>0</v>
      </c>
      <c r="Q43" s="162"/>
      <c r="R43" s="167" t="n">
        <v>0</v>
      </c>
      <c r="S43" s="162"/>
      <c r="T43" s="162"/>
      <c r="U43" s="174" t="n">
        <f aca="false">H43+I43+J43+K43-L43+M43+N43+O43+P43+Q43+R43+S43+T43</f>
        <v>0</v>
      </c>
      <c r="V43" s="162"/>
      <c r="W43" s="174" t="n">
        <f aca="false">U43+V43</f>
        <v>0</v>
      </c>
    </row>
    <row r="44" customFormat="false" ht="29.25" hidden="false" customHeight="true" outlineLevel="0" collapsed="false">
      <c r="A44" s="164" t="s">
        <v>380</v>
      </c>
      <c r="B44" s="164"/>
      <c r="C44" s="164"/>
      <c r="D44" s="164"/>
      <c r="E44" s="164"/>
      <c r="F44" s="164"/>
      <c r="G44" s="161" t="n">
        <v>36</v>
      </c>
      <c r="H44" s="167" t="n">
        <v>0</v>
      </c>
      <c r="I44" s="167" t="n">
        <v>0</v>
      </c>
      <c r="J44" s="167" t="n">
        <v>0</v>
      </c>
      <c r="K44" s="167" t="n">
        <v>0</v>
      </c>
      <c r="L44" s="167" t="n">
        <v>0</v>
      </c>
      <c r="M44" s="167" t="n">
        <v>0</v>
      </c>
      <c r="N44" s="167" t="n">
        <v>0</v>
      </c>
      <c r="O44" s="167" t="n">
        <v>0</v>
      </c>
      <c r="P44" s="167" t="n">
        <v>0</v>
      </c>
      <c r="Q44" s="167" t="n">
        <v>0</v>
      </c>
      <c r="R44" s="162"/>
      <c r="S44" s="162"/>
      <c r="T44" s="162"/>
      <c r="U44" s="174" t="n">
        <f aca="false">H44+I44+J44+K44-L44+M44+N44+O44+P44+Q44+R44+S44+T44</f>
        <v>0</v>
      </c>
      <c r="V44" s="162"/>
      <c r="W44" s="174" t="n">
        <f aca="false">U44+V44</f>
        <v>0</v>
      </c>
    </row>
    <row r="45" customFormat="false" ht="21" hidden="false" customHeight="true" outlineLevel="0" collapsed="false">
      <c r="A45" s="164" t="s">
        <v>401</v>
      </c>
      <c r="B45" s="164"/>
      <c r="C45" s="164"/>
      <c r="D45" s="164"/>
      <c r="E45" s="164"/>
      <c r="F45" s="164"/>
      <c r="G45" s="161" t="n">
        <v>37</v>
      </c>
      <c r="H45" s="167" t="n">
        <v>0</v>
      </c>
      <c r="I45" s="167" t="n">
        <v>0</v>
      </c>
      <c r="J45" s="167" t="n">
        <v>0</v>
      </c>
      <c r="K45" s="167" t="n">
        <v>0</v>
      </c>
      <c r="L45" s="167" t="n">
        <v>0</v>
      </c>
      <c r="M45" s="167" t="n">
        <v>0</v>
      </c>
      <c r="N45" s="162"/>
      <c r="O45" s="162"/>
      <c r="P45" s="162"/>
      <c r="Q45" s="162"/>
      <c r="R45" s="162"/>
      <c r="S45" s="162"/>
      <c r="T45" s="162"/>
      <c r="U45" s="174" t="n">
        <f aca="false">H45+I45+J45+K45-L45+M45+N45+O45+P45+Q45+R45+S45+T45</f>
        <v>0</v>
      </c>
      <c r="V45" s="162"/>
      <c r="W45" s="174" t="n">
        <f aca="false">U45+V45</f>
        <v>0</v>
      </c>
    </row>
    <row r="46" customFormat="false" ht="13.2" hidden="false" customHeight="true" outlineLevel="0" collapsed="false">
      <c r="A46" s="164" t="s">
        <v>382</v>
      </c>
      <c r="B46" s="164"/>
      <c r="C46" s="164"/>
      <c r="D46" s="164"/>
      <c r="E46" s="164"/>
      <c r="F46" s="164"/>
      <c r="G46" s="161" t="n">
        <v>38</v>
      </c>
      <c r="H46" s="167" t="n">
        <v>0</v>
      </c>
      <c r="I46" s="167" t="n">
        <v>0</v>
      </c>
      <c r="J46" s="167" t="n">
        <v>0</v>
      </c>
      <c r="K46" s="167" t="n">
        <v>0</v>
      </c>
      <c r="L46" s="167" t="n">
        <v>0</v>
      </c>
      <c r="M46" s="167" t="n">
        <v>0</v>
      </c>
      <c r="N46" s="162"/>
      <c r="O46" s="162"/>
      <c r="P46" s="162"/>
      <c r="Q46" s="162"/>
      <c r="R46" s="162"/>
      <c r="S46" s="162"/>
      <c r="T46" s="162"/>
      <c r="U46" s="174" t="n">
        <f aca="false">H46+I46+J46+K46-L46+M46+N46+O46+P46+Q46+R46+S46+T46</f>
        <v>0</v>
      </c>
      <c r="V46" s="162"/>
      <c r="W46" s="174" t="n">
        <f aca="false">U46+V46</f>
        <v>0</v>
      </c>
    </row>
    <row r="47" customFormat="false" ht="13.2" hidden="false" customHeight="true" outlineLevel="0" collapsed="false">
      <c r="A47" s="164" t="s">
        <v>383</v>
      </c>
      <c r="B47" s="164"/>
      <c r="C47" s="164"/>
      <c r="D47" s="164"/>
      <c r="E47" s="164"/>
      <c r="F47" s="164"/>
      <c r="G47" s="161" t="n">
        <v>39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74" t="n">
        <f aca="false">H47+I47+J47+K47-L47+M47+N47+O47+P47+Q47+R47+S47+T47</f>
        <v>0</v>
      </c>
      <c r="V47" s="162"/>
      <c r="W47" s="174" t="n">
        <f aca="false">U47+V47</f>
        <v>0</v>
      </c>
    </row>
    <row r="48" customFormat="false" ht="13.2" hidden="false" customHeight="true" outlineLevel="0" collapsed="false">
      <c r="A48" s="164" t="s">
        <v>384</v>
      </c>
      <c r="B48" s="164"/>
      <c r="C48" s="164"/>
      <c r="D48" s="164"/>
      <c r="E48" s="164"/>
      <c r="F48" s="164"/>
      <c r="G48" s="161" t="n">
        <v>40</v>
      </c>
      <c r="H48" s="167" t="n">
        <v>0</v>
      </c>
      <c r="I48" s="167" t="n">
        <v>0</v>
      </c>
      <c r="J48" s="167" t="n">
        <v>0</v>
      </c>
      <c r="K48" s="167" t="n">
        <v>0</v>
      </c>
      <c r="L48" s="167" t="n">
        <v>0</v>
      </c>
      <c r="M48" s="167" t="n">
        <v>0</v>
      </c>
      <c r="N48" s="162"/>
      <c r="O48" s="162"/>
      <c r="P48" s="162"/>
      <c r="Q48" s="162"/>
      <c r="R48" s="162"/>
      <c r="S48" s="162"/>
      <c r="T48" s="162"/>
      <c r="U48" s="174" t="n">
        <f aca="false">H48+I48+J48+K48-L48+M48+N48+O48+P48+Q48+R48+S48+T48</f>
        <v>0</v>
      </c>
      <c r="V48" s="162"/>
      <c r="W48" s="174" t="n">
        <f aca="false">U48+V48</f>
        <v>0</v>
      </c>
    </row>
    <row r="49" customFormat="false" ht="24" hidden="false" customHeight="true" outlineLevel="0" collapsed="false">
      <c r="A49" s="164" t="s">
        <v>402</v>
      </c>
      <c r="B49" s="164"/>
      <c r="C49" s="164"/>
      <c r="D49" s="164"/>
      <c r="E49" s="164"/>
      <c r="F49" s="164"/>
      <c r="G49" s="161" t="n">
        <v>41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74" t="n">
        <f aca="false">H49+I49+J49+K49-L49+M49+N49+O49+P49+Q49+R49+S49+T49</f>
        <v>0</v>
      </c>
      <c r="V49" s="162"/>
      <c r="W49" s="174" t="n">
        <f aca="false">U49+V49</f>
        <v>0</v>
      </c>
    </row>
    <row r="50" customFormat="false" ht="26.25" hidden="false" customHeight="true" outlineLevel="0" collapsed="false">
      <c r="A50" s="164" t="s">
        <v>386</v>
      </c>
      <c r="B50" s="164"/>
      <c r="C50" s="164"/>
      <c r="D50" s="164"/>
      <c r="E50" s="164"/>
      <c r="F50" s="164"/>
      <c r="G50" s="161" t="n">
        <v>42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74" t="n">
        <f aca="false">H50+I50+J50+K50-L50+M50+N50+O50+P50+Q50+R50+S50+T50</f>
        <v>0</v>
      </c>
      <c r="V50" s="162"/>
      <c r="W50" s="174" t="n">
        <f aca="false">U50+V50</f>
        <v>0</v>
      </c>
    </row>
    <row r="51" customFormat="false" ht="22.5" hidden="false" customHeight="true" outlineLevel="0" collapsed="false">
      <c r="A51" s="164" t="s">
        <v>403</v>
      </c>
      <c r="B51" s="164"/>
      <c r="C51" s="164"/>
      <c r="D51" s="164"/>
      <c r="E51" s="164"/>
      <c r="F51" s="164"/>
      <c r="G51" s="161" t="n">
        <v>43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74" t="n">
        <f aca="false">H51+I51+J51+K51-L51+M51+N51+O51+P51+Q51+R51+S51+T51</f>
        <v>0</v>
      </c>
      <c r="V51" s="162"/>
      <c r="W51" s="174" t="n">
        <f aca="false">U51+V51</f>
        <v>0</v>
      </c>
    </row>
    <row r="52" customFormat="false" ht="13.2" hidden="false" customHeight="true" outlineLevel="0" collapsed="false">
      <c r="A52" s="164" t="s">
        <v>388</v>
      </c>
      <c r="B52" s="164"/>
      <c r="C52" s="164"/>
      <c r="D52" s="164"/>
      <c r="E52" s="164"/>
      <c r="F52" s="164"/>
      <c r="G52" s="161" t="n">
        <v>44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74" t="n">
        <f aca="false">H52+I52+J52+K52-L52+M52+N52+O52+P52+Q52+R52+S52+T52</f>
        <v>0</v>
      </c>
      <c r="V52" s="162"/>
      <c r="W52" s="174" t="n">
        <f aca="false">U52+V52</f>
        <v>0</v>
      </c>
    </row>
    <row r="53" customFormat="false" ht="13.2" hidden="false" customHeight="true" outlineLevel="0" collapsed="false">
      <c r="A53" s="164" t="s">
        <v>389</v>
      </c>
      <c r="B53" s="164"/>
      <c r="C53" s="164"/>
      <c r="D53" s="164"/>
      <c r="E53" s="164"/>
      <c r="F53" s="164"/>
      <c r="G53" s="161" t="n">
        <v>45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 t="n">
        <v>-31268223</v>
      </c>
      <c r="U53" s="174" t="n">
        <f aca="false">H53+I53+J53+K53-L53+M53+N53+O53+P53+Q53+R53+S53+T53</f>
        <v>-31268223</v>
      </c>
      <c r="V53" s="162"/>
      <c r="W53" s="174" t="n">
        <f aca="false">U53+V53</f>
        <v>-31268223</v>
      </c>
    </row>
    <row r="54" customFormat="false" ht="13.2" hidden="false" customHeight="true" outlineLevel="0" collapsed="false">
      <c r="A54" s="164" t="s">
        <v>390</v>
      </c>
      <c r="B54" s="164"/>
      <c r="C54" s="164"/>
      <c r="D54" s="164"/>
      <c r="E54" s="164"/>
      <c r="F54" s="164"/>
      <c r="G54" s="161" t="n">
        <v>46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 t="n">
        <v>33050295</v>
      </c>
      <c r="T54" s="162" t="n">
        <v>-33050295</v>
      </c>
      <c r="U54" s="174" t="n">
        <f aca="false">H54+I54+J54+K54-L54+M54+N54+O54+P54+Q54+R54+S54+T54</f>
        <v>0</v>
      </c>
      <c r="V54" s="162"/>
      <c r="W54" s="174" t="n">
        <f aca="false">U54+V54</f>
        <v>0</v>
      </c>
    </row>
    <row r="55" customFormat="false" ht="13.2" hidden="false" customHeight="true" outlineLevel="0" collapsed="false">
      <c r="A55" s="164" t="s">
        <v>391</v>
      </c>
      <c r="B55" s="164"/>
      <c r="C55" s="164"/>
      <c r="D55" s="164"/>
      <c r="E55" s="164"/>
      <c r="F55" s="164"/>
      <c r="G55" s="161" t="n">
        <v>47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4" t="n">
        <f aca="false">H55+I55+J55+K55-L55+M55+N55+O55+P55+Q55+R55+S55+T55</f>
        <v>0</v>
      </c>
      <c r="V55" s="162"/>
      <c r="W55" s="174" t="n">
        <f aca="false">U55+V55</f>
        <v>0</v>
      </c>
    </row>
    <row r="56" customFormat="false" ht="13.2" hidden="false" customHeight="true" outlineLevel="0" collapsed="false">
      <c r="A56" s="164" t="s">
        <v>392</v>
      </c>
      <c r="B56" s="164"/>
      <c r="C56" s="164"/>
      <c r="D56" s="164"/>
      <c r="E56" s="164"/>
      <c r="F56" s="164"/>
      <c r="G56" s="161" t="n">
        <v>48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74" t="n">
        <f aca="false">H56+I56+J56+K56-L56+M56+N56+O56+P56+Q56+R56+S56+T56</f>
        <v>0</v>
      </c>
      <c r="V56" s="162"/>
      <c r="W56" s="174" t="n">
        <f aca="false">U56+V56</f>
        <v>0</v>
      </c>
    </row>
    <row r="57" customFormat="false" ht="25.5" hidden="false" customHeight="true" outlineLevel="0" collapsed="false">
      <c r="A57" s="175" t="s">
        <v>404</v>
      </c>
      <c r="B57" s="175"/>
      <c r="C57" s="175"/>
      <c r="D57" s="175"/>
      <c r="E57" s="175"/>
      <c r="F57" s="175"/>
      <c r="G57" s="176" t="n">
        <v>49</v>
      </c>
      <c r="H57" s="177" t="n">
        <f aca="false">SUM(H38:H56)</f>
        <v>212718480</v>
      </c>
      <c r="I57" s="177" t="n">
        <f aca="false">SUM(I38:I56)</f>
        <v>43664339</v>
      </c>
      <c r="J57" s="177" t="n">
        <f aca="false">SUM(J38:J56)</f>
        <v>186680</v>
      </c>
      <c r="K57" s="177" t="n">
        <f aca="false">SUM(K38:K56)</f>
        <v>358226</v>
      </c>
      <c r="L57" s="177" t="n">
        <f aca="false">SUM(L38:L56)</f>
        <v>358226</v>
      </c>
      <c r="M57" s="177" t="n">
        <f aca="false">SUM(M38:M56)</f>
        <v>0</v>
      </c>
      <c r="N57" s="177" t="n">
        <f aca="false">SUM(N38:N56)</f>
        <v>0</v>
      </c>
      <c r="O57" s="177" t="n">
        <f aca="false">SUM(O38:O56)</f>
        <v>-2702290</v>
      </c>
      <c r="P57" s="177" t="n">
        <f aca="false">SUM(P38:P56)</f>
        <v>0</v>
      </c>
      <c r="Q57" s="177" t="n">
        <f aca="false">SUM(Q38:Q56)</f>
        <v>0</v>
      </c>
      <c r="R57" s="177" t="n">
        <f aca="false">SUM(R38:R56)</f>
        <v>0</v>
      </c>
      <c r="S57" s="177" t="n">
        <f aca="false">SUM(S38:S56)</f>
        <v>154041655</v>
      </c>
      <c r="T57" s="177" t="n">
        <f aca="false">SUM(T38:T56)</f>
        <v>114264089</v>
      </c>
      <c r="U57" s="177" t="n">
        <f aca="false">SUM(U38:U56)</f>
        <v>522172953</v>
      </c>
      <c r="V57" s="177" t="n">
        <f aca="false">SUM(V38:V56)</f>
        <v>0</v>
      </c>
      <c r="W57" s="177" t="n">
        <f aca="false">SUM(W38:W56)</f>
        <v>522172953</v>
      </c>
    </row>
    <row r="58" customFormat="false" ht="13.2" hidden="false" customHeight="false" outlineLevel="0" collapsed="false">
      <c r="A58" s="171" t="s">
        <v>394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31.5" hidden="false" customHeight="true" outlineLevel="0" collapsed="false">
      <c r="A59" s="178" t="s">
        <v>405</v>
      </c>
      <c r="B59" s="178"/>
      <c r="C59" s="178"/>
      <c r="D59" s="178"/>
      <c r="E59" s="178"/>
      <c r="F59" s="178"/>
      <c r="G59" s="161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0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0</v>
      </c>
      <c r="V59" s="174" t="n">
        <f aca="false">SUM(V40:V48)</f>
        <v>0</v>
      </c>
      <c r="W59" s="174" t="n">
        <f aca="false">SUM(W40:W48)</f>
        <v>0</v>
      </c>
    </row>
    <row r="60" customFormat="false" ht="27.75" hidden="false" customHeight="true" outlineLevel="0" collapsed="false">
      <c r="A60" s="178" t="s">
        <v>406</v>
      </c>
      <c r="B60" s="178"/>
      <c r="C60" s="178"/>
      <c r="D60" s="178"/>
      <c r="E60" s="178"/>
      <c r="F60" s="178"/>
      <c r="G60" s="161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0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114324330</v>
      </c>
      <c r="U60" s="174" t="n">
        <f aca="false">U39+U59</f>
        <v>114324330</v>
      </c>
      <c r="V60" s="174" t="n">
        <f aca="false">V39+V59</f>
        <v>0</v>
      </c>
      <c r="W60" s="174" t="n">
        <f aca="false">W39+W59</f>
        <v>114324330</v>
      </c>
    </row>
    <row r="61" customFormat="false" ht="29.25" hidden="false" customHeight="true" outlineLevel="0" collapsed="false">
      <c r="A61" s="179" t="s">
        <v>407</v>
      </c>
      <c r="B61" s="179"/>
      <c r="C61" s="179"/>
      <c r="D61" s="179"/>
      <c r="E61" s="179"/>
      <c r="F61" s="179"/>
      <c r="G61" s="176" t="n">
        <v>52</v>
      </c>
      <c r="H61" s="177" t="n">
        <f aca="false">SUM(H49:H56)</f>
        <v>0</v>
      </c>
      <c r="I61" s="177" t="n">
        <f aca="false">SUM(I49:I56)</f>
        <v>0</v>
      </c>
      <c r="J61" s="177" t="n">
        <f aca="false">SUM(J49:J56)</f>
        <v>0</v>
      </c>
      <c r="K61" s="177" t="n">
        <f aca="false">SUM(K49:K56)</f>
        <v>0</v>
      </c>
      <c r="L61" s="177" t="n">
        <f aca="false">SUM(L49:L56)</f>
        <v>0</v>
      </c>
      <c r="M61" s="177" t="n">
        <f aca="false">SUM(M49:M56)</f>
        <v>0</v>
      </c>
      <c r="N61" s="177" t="n">
        <f aca="false">SUM(N49:N56)</f>
        <v>0</v>
      </c>
      <c r="O61" s="177" t="n">
        <f aca="false">SUM(O49:O56)</f>
        <v>0</v>
      </c>
      <c r="P61" s="177" t="n">
        <f aca="false">SUM(P49:P56)</f>
        <v>0</v>
      </c>
      <c r="Q61" s="177" t="n">
        <f aca="false">SUM(Q49:Q56)</f>
        <v>0</v>
      </c>
      <c r="R61" s="177" t="n">
        <f aca="false">SUM(R49:R56)</f>
        <v>0</v>
      </c>
      <c r="S61" s="177" t="n">
        <f aca="false">SUM(S49:S56)</f>
        <v>33050295</v>
      </c>
      <c r="T61" s="177" t="n">
        <f aca="false">SUM(T49:T56)</f>
        <v>-64318518</v>
      </c>
      <c r="U61" s="177" t="n">
        <f aca="false">SUM(U49:U56)</f>
        <v>-31268223</v>
      </c>
      <c r="V61" s="177" t="n">
        <f aca="false">SUM(V49:V56)</f>
        <v>0</v>
      </c>
      <c r="W61" s="177" t="n">
        <f aca="false">SUM(W49:W56)</f>
        <v>-31268223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80" t="s">
        <v>408</v>
      </c>
      <c r="B1" s="180"/>
      <c r="C1" s="180"/>
      <c r="D1" s="180"/>
      <c r="E1" s="180"/>
      <c r="F1" s="180"/>
      <c r="G1" s="180"/>
      <c r="H1" s="180"/>
      <c r="I1" s="180"/>
    </row>
    <row r="2" customFormat="false" ht="13.2" hidden="false" customHeight="false" outlineLevel="0" collapsed="false">
      <c r="A2" s="180"/>
      <c r="B2" s="180"/>
      <c r="C2" s="180"/>
      <c r="D2" s="180"/>
      <c r="E2" s="180"/>
      <c r="F2" s="180"/>
      <c r="G2" s="180"/>
      <c r="H2" s="180"/>
      <c r="I2" s="180"/>
    </row>
    <row r="3" customFormat="false" ht="13.2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</row>
    <row r="4" customFormat="false" ht="13.2" hidden="false" customHeight="false" outlineLevel="0" collapsed="false">
      <c r="A4" s="180"/>
      <c r="B4" s="180"/>
      <c r="C4" s="180"/>
      <c r="D4" s="180"/>
      <c r="E4" s="180"/>
      <c r="F4" s="180"/>
      <c r="G4" s="180"/>
      <c r="H4" s="180"/>
      <c r="I4" s="180"/>
    </row>
    <row r="5" customFormat="false" ht="13.2" hidden="false" customHeight="false" outlineLevel="0" collapsed="false">
      <c r="A5" s="180"/>
      <c r="B5" s="180"/>
      <c r="C5" s="180"/>
      <c r="D5" s="180"/>
      <c r="E5" s="180"/>
      <c r="F5" s="180"/>
      <c r="G5" s="180"/>
      <c r="H5" s="180"/>
      <c r="I5" s="180"/>
    </row>
    <row r="6" customFormat="false" ht="13.2" hidden="false" customHeight="false" outlineLevel="0" collapsed="false">
      <c r="A6" s="180"/>
      <c r="B6" s="180"/>
      <c r="C6" s="180"/>
      <c r="D6" s="180"/>
      <c r="E6" s="180"/>
      <c r="F6" s="180"/>
      <c r="G6" s="180"/>
      <c r="H6" s="180"/>
      <c r="I6" s="180"/>
    </row>
    <row r="7" customFormat="false" ht="13.2" hidden="false" customHeight="false" outlineLevel="0" collapsed="false">
      <c r="A7" s="180"/>
      <c r="B7" s="180"/>
      <c r="C7" s="180"/>
      <c r="D7" s="180"/>
      <c r="E7" s="180"/>
      <c r="F7" s="180"/>
      <c r="G7" s="180"/>
      <c r="H7" s="180"/>
      <c r="I7" s="180"/>
    </row>
    <row r="8" customFormat="false" ht="13.2" hidden="false" customHeight="false" outlineLevel="0" collapsed="false">
      <c r="A8" s="180"/>
      <c r="B8" s="180"/>
      <c r="C8" s="180"/>
      <c r="D8" s="180"/>
      <c r="E8" s="180"/>
      <c r="F8" s="180"/>
      <c r="G8" s="180"/>
      <c r="H8" s="180"/>
      <c r="I8" s="180"/>
    </row>
    <row r="9" customFormat="false" ht="13.2" hidden="false" customHeight="false" outlineLevel="0" collapsed="false">
      <c r="A9" s="180"/>
      <c r="B9" s="180"/>
      <c r="C9" s="180"/>
      <c r="D9" s="180"/>
      <c r="E9" s="180"/>
      <c r="F9" s="180"/>
      <c r="G9" s="180"/>
      <c r="H9" s="180"/>
      <c r="I9" s="180"/>
    </row>
    <row r="10" customFormat="false" ht="13.2" hidden="false" customHeight="false" outlineLevel="0" collapsed="false">
      <c r="A10" s="180"/>
      <c r="B10" s="180"/>
      <c r="C10" s="180"/>
      <c r="D10" s="180"/>
      <c r="E10" s="180"/>
      <c r="F10" s="180"/>
      <c r="G10" s="180"/>
      <c r="H10" s="180"/>
      <c r="I10" s="180"/>
    </row>
    <row r="11" customFormat="false" ht="13.2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  <c r="I11" s="180"/>
    </row>
    <row r="12" customFormat="false" ht="13.2" hidden="false" customHeight="false" outlineLevel="0" collapsed="false">
      <c r="A12" s="180"/>
      <c r="B12" s="180"/>
      <c r="C12" s="180"/>
      <c r="D12" s="180"/>
      <c r="E12" s="180"/>
      <c r="F12" s="180"/>
      <c r="G12" s="180"/>
      <c r="H12" s="180"/>
      <c r="I12" s="180"/>
    </row>
    <row r="13" customFormat="false" ht="13.2" hidden="false" customHeight="false" outlineLevel="0" collapsed="false">
      <c r="A13" s="180"/>
      <c r="B13" s="180"/>
      <c r="C13" s="180"/>
      <c r="D13" s="180"/>
      <c r="E13" s="180"/>
      <c r="F13" s="180"/>
      <c r="G13" s="180"/>
      <c r="H13" s="180"/>
      <c r="I13" s="180"/>
    </row>
    <row r="14" customFormat="false" ht="13.2" hidden="false" customHeight="false" outlineLevel="0" collapsed="false">
      <c r="A14" s="180"/>
      <c r="B14" s="180"/>
      <c r="C14" s="180"/>
      <c r="D14" s="180"/>
      <c r="E14" s="180"/>
      <c r="F14" s="180"/>
      <c r="G14" s="180"/>
      <c r="H14" s="180"/>
      <c r="I14" s="180"/>
    </row>
    <row r="15" customFormat="false" ht="13.2" hidden="false" customHeight="false" outlineLevel="0" collapsed="false">
      <c r="A15" s="180"/>
      <c r="B15" s="180"/>
      <c r="C15" s="180"/>
      <c r="D15" s="180"/>
      <c r="E15" s="180"/>
      <c r="F15" s="180"/>
      <c r="G15" s="180"/>
      <c r="H15" s="180"/>
      <c r="I15" s="180"/>
    </row>
    <row r="16" customFormat="false" ht="13.2" hidden="false" customHeight="false" outlineLevel="0" collapsed="false">
      <c r="A16" s="180"/>
      <c r="B16" s="180"/>
      <c r="C16" s="180"/>
      <c r="D16" s="180"/>
      <c r="E16" s="180"/>
      <c r="F16" s="180"/>
      <c r="G16" s="180"/>
      <c r="H16" s="180"/>
      <c r="I16" s="180"/>
    </row>
    <row r="17" customFormat="false" ht="13.2" hidden="false" customHeight="false" outlineLevel="0" collapsed="false">
      <c r="A17" s="180"/>
      <c r="B17" s="180"/>
      <c r="C17" s="180"/>
      <c r="D17" s="180"/>
      <c r="E17" s="180"/>
      <c r="F17" s="180"/>
      <c r="G17" s="180"/>
      <c r="H17" s="180"/>
      <c r="I17" s="180"/>
    </row>
    <row r="18" customFormat="false" ht="13.2" hidden="false" customHeight="false" outlineLevel="0" collapsed="false">
      <c r="A18" s="180"/>
      <c r="B18" s="180"/>
      <c r="C18" s="180"/>
      <c r="D18" s="180"/>
      <c r="E18" s="180"/>
      <c r="F18" s="180"/>
      <c r="G18" s="180"/>
      <c r="H18" s="180"/>
      <c r="I18" s="180"/>
    </row>
    <row r="19" customFormat="false" ht="13.2" hidden="false" customHeight="false" outlineLevel="0" collapsed="false">
      <c r="A19" s="180"/>
      <c r="B19" s="180"/>
      <c r="C19" s="180"/>
      <c r="D19" s="180"/>
      <c r="E19" s="180"/>
      <c r="F19" s="180"/>
      <c r="G19" s="180"/>
      <c r="H19" s="180"/>
      <c r="I19" s="180"/>
    </row>
    <row r="20" customFormat="false" ht="13.2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</row>
    <row r="21" customFormat="false" ht="13.2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</row>
    <row r="22" customFormat="false" ht="13.2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</row>
    <row r="23" customFormat="false" ht="13.2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</row>
    <row r="24" customFormat="false" ht="13.2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</row>
    <row r="25" customFormat="false" ht="13.2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</row>
    <row r="26" customFormat="false" ht="13.2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</row>
    <row r="27" customFormat="false" ht="13.2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</row>
    <row r="28" customFormat="false" ht="13.2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</row>
    <row r="29" customFormat="false" ht="13.2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</row>
    <row r="30" customFormat="false" ht="13.2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</row>
    <row r="31" customFormat="false" ht="13.2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</row>
    <row r="32" customFormat="false" ht="13.2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</row>
    <row r="33" customFormat="false" ht="13.2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</row>
    <row r="34" customFormat="false" ht="13.2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</row>
    <row r="35" customFormat="false" ht="13.2" hidden="false" customHeight="false" outlineLevel="0" collapsed="false">
      <c r="A35" s="180"/>
      <c r="B35" s="180"/>
      <c r="C35" s="180"/>
      <c r="D35" s="180"/>
      <c r="E35" s="180"/>
      <c r="F35" s="180"/>
      <c r="G35" s="180"/>
      <c r="H35" s="180"/>
      <c r="I35" s="180"/>
    </row>
    <row r="36" customFormat="false" ht="13.2" hidden="false" customHeight="false" outlineLevel="0" collapsed="false">
      <c r="A36" s="180"/>
      <c r="B36" s="180"/>
      <c r="C36" s="180"/>
      <c r="D36" s="180"/>
      <c r="E36" s="180"/>
      <c r="F36" s="180"/>
      <c r="G36" s="180"/>
      <c r="H36" s="180"/>
      <c r="I36" s="180"/>
    </row>
    <row r="37" customFormat="false" ht="13.2" hidden="false" customHeight="false" outlineLevel="0" collapsed="false">
      <c r="A37" s="180"/>
      <c r="B37" s="180"/>
      <c r="C37" s="180"/>
      <c r="D37" s="180"/>
      <c r="E37" s="180"/>
      <c r="F37" s="180"/>
      <c r="G37" s="180"/>
      <c r="H37" s="180"/>
      <c r="I37" s="180"/>
    </row>
    <row r="38" customFormat="false" ht="13.2" hidden="false" customHeight="false" outlineLevel="0" collapsed="false">
      <c r="A38" s="180"/>
      <c r="B38" s="180"/>
      <c r="C38" s="180"/>
      <c r="D38" s="180"/>
      <c r="E38" s="180"/>
      <c r="F38" s="180"/>
      <c r="G38" s="180"/>
      <c r="H38" s="180"/>
      <c r="I38" s="180"/>
    </row>
    <row r="39" customFormat="false" ht="13.2" hidden="false" customHeight="false" outlineLevel="0" collapsed="false">
      <c r="A39" s="180"/>
      <c r="B39" s="180"/>
      <c r="C39" s="180"/>
      <c r="D39" s="180"/>
      <c r="E39" s="180"/>
      <c r="F39" s="180"/>
      <c r="G39" s="180"/>
      <c r="H39" s="180"/>
      <c r="I39" s="180"/>
    </row>
    <row r="40" customFormat="false" ht="32.4" hidden="false" customHeight="true" outlineLevel="0" collapsed="false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2019-10-30T13:11:15Z</cp:lastPrinted>
  <dcterms:modified xsi:type="dcterms:W3CDTF">2019-10-30T13:12:11Z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